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05" activeTab="0"/>
  </bookViews>
  <sheets>
    <sheet name="Provoz" sheetId="1" r:id="rId1"/>
    <sheet name="Investice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Vojacek</author>
  </authors>
  <commentList>
    <comment ref="A52" authorId="0">
      <text>
        <r>
          <rPr>
            <b/>
            <sz val="8"/>
            <rFont val="Tahoma"/>
            <family val="2"/>
          </rPr>
          <t>předpokládané papírové výnosy v souvislosti s odpisy z majetku z dotace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Vojacek</author>
  </authors>
  <commentList>
    <comment ref="D23" authorId="0">
      <text>
        <r>
          <rPr>
            <b/>
            <sz val="8"/>
            <rFont val="Tahoma"/>
            <family val="2"/>
          </rPr>
          <t>přenos z provozního rozpočtu
odpisy celkem minus odpisy
z majetku z dotace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přenos z horní tabulky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<sst xmlns="http://schemas.openxmlformats.org/spreadsheetml/2006/main" count="118" uniqueCount="102">
  <si>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Příloha č.1</t>
  </si>
  <si>
    <t>Položka rozpočtu</t>
  </si>
  <si>
    <t>Řádek</t>
  </si>
  <si>
    <t>Celkem</t>
  </si>
  <si>
    <t>Tržby za vlastní výrobky</t>
  </si>
  <si>
    <t>Tržby z prodeje služeb</t>
  </si>
  <si>
    <t>Tržby za prodané zboží</t>
  </si>
  <si>
    <t>Aktivace vlastních výkonů</t>
  </si>
  <si>
    <t>Jiné ostatní výnosy</t>
  </si>
  <si>
    <t>Tržby z prodeje majetku</t>
  </si>
  <si>
    <t>Spotřeba materiálu</t>
  </si>
  <si>
    <t>Spotřeba energie</t>
  </si>
  <si>
    <t>Spotřeba ostatních neskladovatelných dodávek</t>
  </si>
  <si>
    <t>Náklady na prodané zboží</t>
  </si>
  <si>
    <t>Opravy a údržba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</si>
  <si>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</si>
  <si>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</si>
  <si>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</si>
  <si>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</si>
  <si>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</si>
  <si>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náklady a pojištění</t>
  </si>
  <si>
    <t>525 až 528</t>
  </si>
  <si>
    <t>Daň silniční a daň z nemovitostí</t>
  </si>
  <si>
    <t>531,532</t>
  </si>
  <si>
    <t>Ostatní daně a poplatky</t>
  </si>
  <si>
    <t>Pokuty penále úroky z prodlení</t>
  </si>
  <si>
    <t>541,542</t>
  </si>
  <si>
    <t>Odpis nedobytné pohledávky</t>
  </si>
  <si>
    <t>Jiné ostatní náklady</t>
  </si>
  <si>
    <t>544 až 549</t>
  </si>
  <si>
    <t>Zůstatková cena prodaného NIM a HIM</t>
  </si>
  <si>
    <t>Prodané cenné papíry a vklady</t>
  </si>
  <si>
    <t>Prodaný materiál</t>
  </si>
  <si>
    <t>Tvorba zákonných rezerv a opravných položek</t>
  </si>
  <si>
    <t>Poskytnuté příspěvky</t>
  </si>
  <si>
    <t>581,582</t>
  </si>
  <si>
    <t xml:space="preserve">Hospodářský výsledek </t>
  </si>
  <si>
    <t>Vnitrouniverzitní náklady</t>
  </si>
  <si>
    <t>7**</t>
  </si>
  <si>
    <t>Vnitrouniverzitní výnosy</t>
  </si>
  <si>
    <t>8**</t>
  </si>
  <si>
    <t>FRIM</t>
  </si>
  <si>
    <t>Ostatní</t>
  </si>
  <si>
    <t>Změny stavu zásob</t>
  </si>
  <si>
    <t>třídy 6, 8</t>
  </si>
  <si>
    <t>třídy 5, 7</t>
  </si>
  <si>
    <t>rozdíl 6,8 - 5,7</t>
  </si>
  <si>
    <t>Odpisy hmotného a nehmotného majetku</t>
  </si>
  <si>
    <t>61*</t>
  </si>
  <si>
    <t>62*</t>
  </si>
  <si>
    <t>5**</t>
  </si>
  <si>
    <t>Jiné nespecifikované výnosy</t>
  </si>
  <si>
    <t>6**</t>
  </si>
  <si>
    <t>Položky (původ zdroje)</t>
  </si>
  <si>
    <t>Druh</t>
  </si>
  <si>
    <t>Stavby a pozemky</t>
  </si>
  <si>
    <t>Stroje a zařízení</t>
  </si>
  <si>
    <t>ICT</t>
  </si>
  <si>
    <t>Zdroje z dalších státních organizací (GAČR, IGA, AV atd.)</t>
  </si>
  <si>
    <t>Zdroje z EU</t>
  </si>
  <si>
    <t>Jiné zdroje</t>
  </si>
  <si>
    <t>Bilance FRIM</t>
  </si>
  <si>
    <t>Tvorba FRIM (odpisy)</t>
  </si>
  <si>
    <t>Tvorba FRIM (jiné)</t>
  </si>
  <si>
    <t>Čerpání FRIM</t>
  </si>
  <si>
    <t>Hlavní činnost</t>
  </si>
  <si>
    <t>Doplňková činnost</t>
  </si>
  <si>
    <t>Odpisy majetku pořízeného z dotace</t>
  </si>
  <si>
    <t>Příloha č. 2</t>
  </si>
  <si>
    <t>Investice</t>
  </si>
  <si>
    <t>Neinvestice</t>
  </si>
  <si>
    <t>celkem</t>
  </si>
  <si>
    <t>649 1409</t>
  </si>
  <si>
    <t>Jiné</t>
  </si>
  <si>
    <t>Provozní dotace a příspěvek ze státního rozpočtu</t>
  </si>
  <si>
    <t>Náklady</t>
  </si>
  <si>
    <t>Náklady celkem</t>
  </si>
  <si>
    <t>Výnosy</t>
  </si>
  <si>
    <t>Výnosy celkem</t>
  </si>
  <si>
    <t xml:space="preserve">Výnosy celkem </t>
  </si>
  <si>
    <t xml:space="preserve">Náklady celkem </t>
  </si>
  <si>
    <t>Univerzita Karlova v Praze celkem</t>
  </si>
  <si>
    <t>556, 559</t>
  </si>
  <si>
    <t>64*</t>
  </si>
  <si>
    <t>65*</t>
  </si>
  <si>
    <t>68*</t>
  </si>
  <si>
    <t>Přijaté příspěvky (dary)</t>
  </si>
  <si>
    <t>Jiné nespecifikované náklady (daň z příjmů)</t>
  </si>
  <si>
    <t>551 1409</t>
  </si>
  <si>
    <t>"Papírové" výnosy</t>
  </si>
  <si>
    <r>
      <t xml:space="preserve">Hodnota </t>
    </r>
    <r>
      <rPr>
        <b/>
        <sz val="12"/>
        <rFont val="Symbol"/>
        <family val="1"/>
      </rPr>
      <t>S</t>
    </r>
  </si>
  <si>
    <t>Vlastní směrování FRIM</t>
  </si>
  <si>
    <t>Syntetický účet</t>
  </si>
  <si>
    <t>Zdroje z ostatních ministerstev (MK, MMR, MZe atd.)</t>
  </si>
  <si>
    <t>SR/EU</t>
  </si>
  <si>
    <t xml:space="preserve">Dokumentace programu MŠMT                                                                 </t>
  </si>
  <si>
    <t>Provozní rozpočet na rok 2016</t>
  </si>
  <si>
    <t>Kapitálový rozpočet na rok 2016 (včetně případných neinvestic)</t>
  </si>
  <si>
    <t>Počáteční zůstatek k 1.1.2016</t>
  </si>
  <si>
    <t>Zůstatek k 31.12.2016</t>
  </si>
  <si>
    <t>Ostatní zdroje MŠMT (DPV, Institucionální plán, CRP, VaV, atd.)</t>
  </si>
  <si>
    <t>tis.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</si>
</sst>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\ &quot;Kč&quot;"/>
    <numFmt numFmtId="171" formatCode="#,##0.00000"/>
    <numFmt numFmtId="172" formatCode="#,##0.0000"/>
  </numFmts>
  <fonts count="46"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Symbol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3" fontId="3" fillId="33" borderId="11" xfId="0" applyNumberFormat="1" applyFont="1" applyFill="1" applyBorder="1" applyAlignment="1" applyProtection="1">
      <alignment/>
      <protection locked="0"/>
    </xf>
    <xf numFmtId="3" fontId="3" fillId="33" borderId="12" xfId="0" applyNumberFormat="1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3" fontId="3" fillId="33" borderId="16" xfId="0" applyNumberFormat="1" applyFont="1" applyFill="1" applyBorder="1" applyAlignment="1" applyProtection="1">
      <alignment/>
      <protection locked="0"/>
    </xf>
    <xf numFmtId="3" fontId="3" fillId="33" borderId="15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19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/>
    </xf>
    <xf numFmtId="3" fontId="3" fillId="33" borderId="21" xfId="0" applyNumberFormat="1" applyFont="1" applyFill="1" applyBorder="1" applyAlignment="1" applyProtection="1">
      <alignment/>
      <protection locked="0"/>
    </xf>
    <xf numFmtId="3" fontId="3" fillId="33" borderId="22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3" fontId="3" fillId="33" borderId="28" xfId="0" applyNumberFormat="1" applyFont="1" applyFill="1" applyBorder="1" applyAlignment="1" applyProtection="1">
      <alignment/>
      <protection locked="0"/>
    </xf>
    <xf numFmtId="3" fontId="3" fillId="33" borderId="29" xfId="0" applyNumberFormat="1" applyFont="1" applyFill="1" applyBorder="1" applyAlignment="1" applyProtection="1">
      <alignment/>
      <protection locked="0"/>
    </xf>
    <xf numFmtId="3" fontId="3" fillId="0" borderId="30" xfId="0" applyNumberFormat="1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3" fontId="3" fillId="0" borderId="32" xfId="0" applyNumberFormat="1" applyFont="1" applyFill="1" applyBorder="1" applyAlignment="1" applyProtection="1">
      <alignment/>
      <protection/>
    </xf>
    <xf numFmtId="3" fontId="3" fillId="0" borderId="33" xfId="0" applyNumberFormat="1" applyFont="1" applyFill="1" applyBorder="1" applyAlignment="1" applyProtection="1">
      <alignment/>
      <protection/>
    </xf>
    <xf numFmtId="3" fontId="3" fillId="0" borderId="34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37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4.00390625" style="2" customWidth="1"/>
    <col min="2" max="2" width="14.125" style="2" customWidth="1"/>
    <col min="3" max="5" width="11.75390625" style="2" customWidth="1"/>
    <col min="6" max="16384" width="9.125" style="2" customWidth="1"/>
  </cols>
  <sheetData>
    <row r="1" spans="1:5" ht="15.75">
      <c r="A1" s="1" t="s">
        <v>96</v>
      </c>
      <c r="B1" s="7"/>
      <c r="C1" s="7"/>
      <c r="D1" s="7"/>
      <c r="E1" s="49" t="s">
        <v>0</v>
      </c>
    </row>
    <row r="2" spans="1:5" ht="16.5" thickBot="1">
      <c r="A2" s="4" t="s">
        <v>81</v>
      </c>
      <c r="B2" s="50"/>
      <c r="D2" s="51"/>
      <c r="E2" s="49" t="s">
        <v>101</v>
      </c>
    </row>
    <row r="3" spans="1:5" ht="16.5" customHeight="1">
      <c r="A3" s="64" t="s">
        <v>1</v>
      </c>
      <c r="B3" s="66" t="s">
        <v>92</v>
      </c>
      <c r="C3" s="68" t="s">
        <v>65</v>
      </c>
      <c r="D3" s="68" t="s">
        <v>66</v>
      </c>
      <c r="E3" s="62" t="s">
        <v>3</v>
      </c>
    </row>
    <row r="4" spans="1:5" ht="16.5" customHeight="1" thickBot="1">
      <c r="A4" s="65"/>
      <c r="B4" s="67"/>
      <c r="C4" s="69"/>
      <c r="D4" s="69"/>
      <c r="E4" s="63"/>
    </row>
    <row r="5" ht="3.75" customHeight="1"/>
    <row r="6" spans="1:2" s="7" customFormat="1" ht="16.5" thickBot="1">
      <c r="A6" s="5" t="s">
        <v>75</v>
      </c>
      <c r="B6" s="6"/>
    </row>
    <row r="7" spans="1:5" ht="15.75">
      <c r="A7" s="8" t="s">
        <v>10</v>
      </c>
      <c r="B7" s="58">
        <v>501</v>
      </c>
      <c r="C7" s="9">
        <v>600000</v>
      </c>
      <c r="D7" s="10">
        <v>35000</v>
      </c>
      <c r="E7" s="11">
        <f>SUM(C7:D7)</f>
        <v>635000</v>
      </c>
    </row>
    <row r="8" spans="1:5" ht="15.75">
      <c r="A8" s="12" t="s">
        <v>11</v>
      </c>
      <c r="B8" s="52">
        <v>502</v>
      </c>
      <c r="C8" s="14">
        <v>250000</v>
      </c>
      <c r="D8" s="15">
        <v>30000</v>
      </c>
      <c r="E8" s="16">
        <f>SUM(C8:D8)</f>
        <v>280000</v>
      </c>
    </row>
    <row r="9" spans="1:5" ht="15.75">
      <c r="A9" s="12" t="s">
        <v>12</v>
      </c>
      <c r="B9" s="52">
        <v>503</v>
      </c>
      <c r="C9" s="14"/>
      <c r="D9" s="15"/>
      <c r="E9" s="16">
        <f aca="true" t="shared" si="0" ref="E9:E30">SUM(C9:D9)</f>
        <v>0</v>
      </c>
    </row>
    <row r="10" spans="1:5" ht="15.75">
      <c r="A10" s="12" t="s">
        <v>13</v>
      </c>
      <c r="B10" s="52">
        <v>504</v>
      </c>
      <c r="C10" s="14">
        <v>3000</v>
      </c>
      <c r="D10" s="15">
        <v>10000</v>
      </c>
      <c r="E10" s="16">
        <f t="shared" si="0"/>
        <v>13000</v>
      </c>
    </row>
    <row r="11" spans="1:5" ht="15.75">
      <c r="A11" s="12" t="s">
        <v>14</v>
      </c>
      <c r="B11" s="52">
        <v>511</v>
      </c>
      <c r="C11" s="14">
        <v>165000</v>
      </c>
      <c r="D11" s="15">
        <v>22000</v>
      </c>
      <c r="E11" s="16">
        <f t="shared" si="0"/>
        <v>187000</v>
      </c>
    </row>
    <row r="12" spans="1:5" ht="15.75">
      <c r="A12" s="12" t="s">
        <v>15</v>
      </c>
      <c r="B12" s="52">
        <v>512</v>
      </c>
      <c r="C12" s="14">
        <v>190000</v>
      </c>
      <c r="D12" s="15">
        <v>2000</v>
      </c>
      <c r="E12" s="16">
        <f t="shared" si="0"/>
        <v>192000</v>
      </c>
    </row>
    <row r="13" spans="1:5" ht="15.75">
      <c r="A13" s="12" t="s">
        <v>16</v>
      </c>
      <c r="B13" s="52">
        <v>513</v>
      </c>
      <c r="C13" s="14">
        <v>12500</v>
      </c>
      <c r="D13" s="15">
        <v>4000</v>
      </c>
      <c r="E13" s="16">
        <f t="shared" si="0"/>
        <v>16500</v>
      </c>
    </row>
    <row r="14" spans="1:5" ht="15.75">
      <c r="A14" s="17" t="s">
        <v>17</v>
      </c>
      <c r="B14" s="53">
        <v>518</v>
      </c>
      <c r="C14" s="18">
        <v>650000</v>
      </c>
      <c r="D14" s="19">
        <v>50000</v>
      </c>
      <c r="E14" s="16">
        <f t="shared" si="0"/>
        <v>700000</v>
      </c>
    </row>
    <row r="15" spans="1:5" ht="15.75">
      <c r="A15" s="12" t="s">
        <v>18</v>
      </c>
      <c r="B15" s="52">
        <v>521</v>
      </c>
      <c r="C15" s="14">
        <v>3800000</v>
      </c>
      <c r="D15" s="15">
        <v>68000</v>
      </c>
      <c r="E15" s="16">
        <f t="shared" si="0"/>
        <v>3868000</v>
      </c>
    </row>
    <row r="16" spans="1:5" ht="15.75">
      <c r="A16" s="12" t="s">
        <v>19</v>
      </c>
      <c r="B16" s="52">
        <v>524</v>
      </c>
      <c r="C16" s="14">
        <v>1220000</v>
      </c>
      <c r="D16" s="15">
        <v>21000</v>
      </c>
      <c r="E16" s="16">
        <f t="shared" si="0"/>
        <v>1241000</v>
      </c>
    </row>
    <row r="17" spans="1:5" ht="15.75">
      <c r="A17" s="12" t="s">
        <v>20</v>
      </c>
      <c r="B17" s="52" t="s">
        <v>21</v>
      </c>
      <c r="C17" s="14">
        <v>120000</v>
      </c>
      <c r="D17" s="15">
        <v>1000</v>
      </c>
      <c r="E17" s="16">
        <f t="shared" si="0"/>
        <v>121000</v>
      </c>
    </row>
    <row r="18" spans="1:5" ht="15.75">
      <c r="A18" s="12" t="s">
        <v>22</v>
      </c>
      <c r="B18" s="52" t="s">
        <v>23</v>
      </c>
      <c r="C18" s="14">
        <v>400</v>
      </c>
      <c r="D18" s="15">
        <v>100</v>
      </c>
      <c r="E18" s="16">
        <f t="shared" si="0"/>
        <v>500</v>
      </c>
    </row>
    <row r="19" spans="1:5" ht="15.75">
      <c r="A19" s="12" t="s">
        <v>24</v>
      </c>
      <c r="B19" s="52">
        <v>538</v>
      </c>
      <c r="C19" s="14">
        <v>500</v>
      </c>
      <c r="D19" s="15"/>
      <c r="E19" s="16">
        <f t="shared" si="0"/>
        <v>500</v>
      </c>
    </row>
    <row r="20" spans="1:5" ht="15.75">
      <c r="A20" s="12" t="s">
        <v>25</v>
      </c>
      <c r="B20" s="52" t="s">
        <v>26</v>
      </c>
      <c r="C20" s="14"/>
      <c r="D20" s="15"/>
      <c r="E20" s="16">
        <f t="shared" si="0"/>
        <v>0</v>
      </c>
    </row>
    <row r="21" spans="1:5" ht="15.75">
      <c r="A21" s="12" t="s">
        <v>27</v>
      </c>
      <c r="B21" s="52">
        <v>543</v>
      </c>
      <c r="C21" s="14"/>
      <c r="D21" s="15"/>
      <c r="E21" s="16">
        <f t="shared" si="0"/>
        <v>0</v>
      </c>
    </row>
    <row r="22" spans="1:5" ht="15.75">
      <c r="A22" s="17" t="s">
        <v>28</v>
      </c>
      <c r="B22" s="53" t="s">
        <v>29</v>
      </c>
      <c r="C22" s="18">
        <v>1399516</v>
      </c>
      <c r="D22" s="19">
        <v>20000</v>
      </c>
      <c r="E22" s="16">
        <f t="shared" si="0"/>
        <v>1419516</v>
      </c>
    </row>
    <row r="23" spans="1:5" ht="15.75">
      <c r="A23" s="12" t="s">
        <v>47</v>
      </c>
      <c r="B23" s="52">
        <v>551</v>
      </c>
      <c r="C23" s="14">
        <v>600000</v>
      </c>
      <c r="D23" s="15">
        <v>2300</v>
      </c>
      <c r="E23" s="16">
        <f t="shared" si="0"/>
        <v>602300</v>
      </c>
    </row>
    <row r="24" spans="1:5" ht="15.75">
      <c r="A24" s="12" t="s">
        <v>30</v>
      </c>
      <c r="B24" s="52">
        <v>552</v>
      </c>
      <c r="C24" s="14"/>
      <c r="D24" s="15"/>
      <c r="E24" s="16">
        <f t="shared" si="0"/>
        <v>0</v>
      </c>
    </row>
    <row r="25" spans="1:5" ht="15.75">
      <c r="A25" s="17" t="s">
        <v>31</v>
      </c>
      <c r="B25" s="53">
        <v>553</v>
      </c>
      <c r="C25" s="18"/>
      <c r="D25" s="19"/>
      <c r="E25" s="16">
        <f t="shared" si="0"/>
        <v>0</v>
      </c>
    </row>
    <row r="26" spans="1:5" ht="15.75">
      <c r="A26" s="12" t="s">
        <v>32</v>
      </c>
      <c r="B26" s="52">
        <v>554</v>
      </c>
      <c r="C26" s="14"/>
      <c r="D26" s="15">
        <v>400</v>
      </c>
      <c r="E26" s="16">
        <f t="shared" si="0"/>
        <v>400</v>
      </c>
    </row>
    <row r="27" spans="1:5" ht="15.75">
      <c r="A27" s="17" t="s">
        <v>33</v>
      </c>
      <c r="B27" s="53" t="s">
        <v>82</v>
      </c>
      <c r="C27" s="18"/>
      <c r="D27" s="19"/>
      <c r="E27" s="16">
        <f t="shared" si="0"/>
        <v>0</v>
      </c>
    </row>
    <row r="28" spans="1:5" ht="15.75">
      <c r="A28" s="12" t="s">
        <v>34</v>
      </c>
      <c r="B28" s="52" t="s">
        <v>35</v>
      </c>
      <c r="C28" s="14"/>
      <c r="D28" s="15"/>
      <c r="E28" s="16">
        <f t="shared" si="0"/>
        <v>0</v>
      </c>
    </row>
    <row r="29" spans="1:5" ht="15.75">
      <c r="A29" s="12" t="s">
        <v>87</v>
      </c>
      <c r="B29" s="52" t="s">
        <v>50</v>
      </c>
      <c r="C29" s="14"/>
      <c r="D29" s="15">
        <v>14000</v>
      </c>
      <c r="E29" s="16">
        <f t="shared" si="0"/>
        <v>14000</v>
      </c>
    </row>
    <row r="30" spans="1:5" ht="16.5" thickBot="1">
      <c r="A30" s="20" t="s">
        <v>37</v>
      </c>
      <c r="B30" s="54" t="s">
        <v>38</v>
      </c>
      <c r="C30" s="21">
        <v>100000</v>
      </c>
      <c r="D30" s="22">
        <v>19000</v>
      </c>
      <c r="E30" s="23">
        <f t="shared" si="0"/>
        <v>119000</v>
      </c>
    </row>
    <row r="31" spans="1:5" ht="16.5" thickBot="1">
      <c r="A31" s="24" t="s">
        <v>76</v>
      </c>
      <c r="B31" s="55" t="s">
        <v>45</v>
      </c>
      <c r="C31" s="25">
        <f>SUM(C7:C30)</f>
        <v>9110916</v>
      </c>
      <c r="D31" s="25">
        <f>SUM(D7:D30)</f>
        <v>298800</v>
      </c>
      <c r="E31" s="26">
        <f>SUM(E7:E30)</f>
        <v>9409716</v>
      </c>
    </row>
    <row r="32" spans="2:5" ht="3.75" customHeight="1">
      <c r="B32" s="56"/>
      <c r="C32" s="27"/>
      <c r="D32" s="27"/>
      <c r="E32" s="27"/>
    </row>
    <row r="33" spans="1:5" ht="16.5" thickBot="1">
      <c r="A33" s="5" t="s">
        <v>77</v>
      </c>
      <c r="B33" s="57"/>
      <c r="C33" s="28"/>
      <c r="D33" s="28"/>
      <c r="E33" s="28"/>
    </row>
    <row r="34" spans="1:5" ht="15.75">
      <c r="A34" s="8" t="s">
        <v>4</v>
      </c>
      <c r="B34" s="58">
        <v>601</v>
      </c>
      <c r="C34" s="9">
        <v>100</v>
      </c>
      <c r="D34" s="10">
        <v>3000</v>
      </c>
      <c r="E34" s="11">
        <f>SUM(C34:D34)</f>
        <v>3100</v>
      </c>
    </row>
    <row r="35" spans="1:5" ht="15.75">
      <c r="A35" s="12" t="s">
        <v>5</v>
      </c>
      <c r="B35" s="52">
        <v>602</v>
      </c>
      <c r="C35" s="14">
        <v>1420000</v>
      </c>
      <c r="D35" s="15">
        <v>300000</v>
      </c>
      <c r="E35" s="16">
        <f aca="true" t="shared" si="1" ref="E35:E44">SUM(C35:D35)</f>
        <v>1720000</v>
      </c>
    </row>
    <row r="36" spans="1:5" ht="15.75">
      <c r="A36" s="12" t="s">
        <v>6</v>
      </c>
      <c r="B36" s="52">
        <v>604</v>
      </c>
      <c r="C36" s="14">
        <v>14000</v>
      </c>
      <c r="D36" s="15">
        <v>23000</v>
      </c>
      <c r="E36" s="16">
        <f t="shared" si="1"/>
        <v>37000</v>
      </c>
    </row>
    <row r="37" spans="1:5" ht="15.75">
      <c r="A37" s="17" t="s">
        <v>43</v>
      </c>
      <c r="B37" s="53" t="s">
        <v>48</v>
      </c>
      <c r="C37" s="18"/>
      <c r="D37" s="19"/>
      <c r="E37" s="16">
        <f t="shared" si="1"/>
        <v>0</v>
      </c>
    </row>
    <row r="38" spans="1:5" ht="15.75">
      <c r="A38" s="12" t="s">
        <v>7</v>
      </c>
      <c r="B38" s="52" t="s">
        <v>49</v>
      </c>
      <c r="C38" s="14">
        <v>500</v>
      </c>
      <c r="D38" s="15"/>
      <c r="E38" s="16">
        <f t="shared" si="1"/>
        <v>500</v>
      </c>
    </row>
    <row r="39" spans="1:5" ht="15.75">
      <c r="A39" s="17" t="s">
        <v>8</v>
      </c>
      <c r="B39" s="53" t="s">
        <v>83</v>
      </c>
      <c r="C39" s="18">
        <v>1150000</v>
      </c>
      <c r="D39" s="19">
        <v>6800</v>
      </c>
      <c r="E39" s="16">
        <f t="shared" si="1"/>
        <v>1156800</v>
      </c>
    </row>
    <row r="40" spans="1:5" ht="15.75">
      <c r="A40" s="12" t="s">
        <v>9</v>
      </c>
      <c r="B40" s="52" t="s">
        <v>84</v>
      </c>
      <c r="C40" s="14"/>
      <c r="D40" s="15"/>
      <c r="E40" s="16">
        <f t="shared" si="1"/>
        <v>0</v>
      </c>
    </row>
    <row r="41" spans="1:5" ht="15.75">
      <c r="A41" s="12" t="s">
        <v>86</v>
      </c>
      <c r="B41" s="52" t="s">
        <v>85</v>
      </c>
      <c r="C41" s="14">
        <v>4000</v>
      </c>
      <c r="D41" s="15"/>
      <c r="E41" s="16">
        <f t="shared" si="1"/>
        <v>4000</v>
      </c>
    </row>
    <row r="42" spans="1:5" ht="15.75">
      <c r="A42" s="12" t="s">
        <v>74</v>
      </c>
      <c r="B42" s="52">
        <v>691</v>
      </c>
      <c r="C42" s="14">
        <v>6370316</v>
      </c>
      <c r="D42" s="15"/>
      <c r="E42" s="16">
        <f t="shared" si="1"/>
        <v>6370316</v>
      </c>
    </row>
    <row r="43" spans="1:5" ht="15.75">
      <c r="A43" s="12" t="s">
        <v>51</v>
      </c>
      <c r="B43" s="52" t="s">
        <v>52</v>
      </c>
      <c r="C43" s="14"/>
      <c r="D43" s="15"/>
      <c r="E43" s="16">
        <f t="shared" si="1"/>
        <v>0</v>
      </c>
    </row>
    <row r="44" spans="1:5" ht="16.5" thickBot="1">
      <c r="A44" s="29" t="s">
        <v>39</v>
      </c>
      <c r="B44" s="59" t="s">
        <v>40</v>
      </c>
      <c r="C44" s="30">
        <v>100000</v>
      </c>
      <c r="D44" s="31">
        <v>18000</v>
      </c>
      <c r="E44" s="32">
        <f t="shared" si="1"/>
        <v>118000</v>
      </c>
    </row>
    <row r="45" spans="1:5" ht="16.5" thickBot="1">
      <c r="A45" s="24" t="s">
        <v>78</v>
      </c>
      <c r="B45" s="55" t="s">
        <v>44</v>
      </c>
      <c r="C45" s="25">
        <f>SUM(C34:C44)</f>
        <v>9058916</v>
      </c>
      <c r="D45" s="25">
        <f>SUM(D34:D44)</f>
        <v>350800</v>
      </c>
      <c r="E45" s="26">
        <f>SUM(E34:E44)</f>
        <v>9409716</v>
      </c>
    </row>
    <row r="46" spans="2:5" ht="3.75" customHeight="1" thickBot="1">
      <c r="B46" s="56"/>
      <c r="C46" s="27"/>
      <c r="D46" s="27"/>
      <c r="E46" s="27"/>
    </row>
    <row r="47" spans="1:5" ht="15.75">
      <c r="A47" s="33" t="s">
        <v>79</v>
      </c>
      <c r="B47" s="60" t="s">
        <v>44</v>
      </c>
      <c r="C47" s="34">
        <f>+C45</f>
        <v>9058916</v>
      </c>
      <c r="D47" s="34">
        <f>+D45</f>
        <v>350800</v>
      </c>
      <c r="E47" s="11">
        <f>+E45</f>
        <v>9409716</v>
      </c>
    </row>
    <row r="48" spans="1:5" ht="16.5" thickBot="1">
      <c r="A48" s="17" t="s">
        <v>80</v>
      </c>
      <c r="B48" s="53" t="s">
        <v>45</v>
      </c>
      <c r="C48" s="35">
        <f>+C31</f>
        <v>9110916</v>
      </c>
      <c r="D48" s="35">
        <f>+D31</f>
        <v>298800</v>
      </c>
      <c r="E48" s="36">
        <f>+E31</f>
        <v>9409716</v>
      </c>
    </row>
    <row r="49" spans="1:5" ht="16.5" thickBot="1">
      <c r="A49" s="24" t="s">
        <v>36</v>
      </c>
      <c r="B49" s="55" t="s">
        <v>46</v>
      </c>
      <c r="C49" s="37">
        <f>+C47-C48</f>
        <v>-52000</v>
      </c>
      <c r="D49" s="25">
        <f>+D47-D48</f>
        <v>52000</v>
      </c>
      <c r="E49" s="38">
        <f>+E47-E48</f>
        <v>0</v>
      </c>
    </row>
    <row r="50" spans="3:5" ht="3.75" customHeight="1">
      <c r="C50" s="27"/>
      <c r="D50" s="27"/>
      <c r="E50" s="27"/>
    </row>
    <row r="51" spans="1:5" ht="15.75">
      <c r="A51" s="39" t="s">
        <v>67</v>
      </c>
      <c r="B51" s="61" t="s">
        <v>88</v>
      </c>
      <c r="C51" s="15">
        <v>360000</v>
      </c>
      <c r="D51" s="15"/>
      <c r="E51" s="40">
        <f>SUM(C51:D51)</f>
        <v>360000</v>
      </c>
    </row>
    <row r="52" spans="1:5" ht="15.75">
      <c r="A52" s="39" t="s">
        <v>89</v>
      </c>
      <c r="B52" s="61" t="s">
        <v>72</v>
      </c>
      <c r="C52" s="15">
        <v>360000</v>
      </c>
      <c r="D52" s="15"/>
      <c r="E52" s="40">
        <f>SUM(C52:D52)</f>
        <v>360000</v>
      </c>
    </row>
  </sheetData>
  <sheetProtection/>
  <mergeCells count="5">
    <mergeCell ref="E3:E4"/>
    <mergeCell ref="A3:A4"/>
    <mergeCell ref="B3:B4"/>
    <mergeCell ref="C3:C4"/>
    <mergeCell ref="D3:D4"/>
  </mergeCells>
  <printOptions/>
  <pageMargins left="0.64" right="0.46" top="0.53" bottom="0.56" header="0.37" footer="0.28"/>
  <pageSetup fitToHeight="1" fitToWidth="1" horizontalDpi="600" verticalDpi="600" orientation="portrait" paperSize="9" scale="99" r:id="rId3"/>
  <headerFooter alignWithMargins="0">
    <oddFooter>&amp;C&amp;"Times New Roman,Obyčejné"&amp;F</oddFooter>
  </headerFooter>
  <ignoredErrors>
    <ignoredError sqref="E7:E16 E19:E27 E35:E42 E4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6.375" style="2" customWidth="1"/>
    <col min="2" max="2" width="62.75390625" style="2" customWidth="1"/>
    <col min="3" max="3" width="16.875" style="2" customWidth="1"/>
    <col min="4" max="4" width="11.875" style="2" customWidth="1"/>
    <col min="5" max="5" width="9.875" style="2" customWidth="1"/>
    <col min="6" max="6" width="10.125" style="2" bestFit="1" customWidth="1"/>
    <col min="7" max="8" width="9.375" style="2" customWidth="1"/>
    <col min="9" max="9" width="9.875" style="2" customWidth="1"/>
    <col min="10" max="12" width="9.375" style="2" customWidth="1"/>
    <col min="13" max="16384" width="9.125" style="2" customWidth="1"/>
  </cols>
  <sheetData>
    <row r="1" spans="2:12" ht="18" customHeight="1">
      <c r="B1" s="1" t="s">
        <v>97</v>
      </c>
      <c r="L1" s="3" t="s">
        <v>68</v>
      </c>
    </row>
    <row r="2" spans="2:12" ht="18" customHeight="1">
      <c r="B2" s="4" t="s">
        <v>81</v>
      </c>
      <c r="C2" s="41"/>
      <c r="D2" s="71" t="s">
        <v>101</v>
      </c>
      <c r="E2" s="71"/>
      <c r="F2" s="71"/>
      <c r="G2" s="71"/>
      <c r="H2" s="71"/>
      <c r="I2" s="71"/>
      <c r="J2" s="71"/>
      <c r="K2" s="71"/>
      <c r="L2" s="71"/>
    </row>
    <row r="3" spans="1:12" ht="18" customHeight="1">
      <c r="A3" s="72" t="s">
        <v>2</v>
      </c>
      <c r="B3" s="72" t="s">
        <v>53</v>
      </c>
      <c r="C3" s="72" t="s">
        <v>54</v>
      </c>
      <c r="D3" s="73" t="s">
        <v>90</v>
      </c>
      <c r="E3" s="75" t="s">
        <v>69</v>
      </c>
      <c r="F3" s="76"/>
      <c r="G3" s="76"/>
      <c r="H3" s="77"/>
      <c r="I3" s="75" t="s">
        <v>70</v>
      </c>
      <c r="J3" s="76"/>
      <c r="K3" s="76"/>
      <c r="L3" s="77"/>
    </row>
    <row r="4" spans="1:12" ht="18" customHeight="1">
      <c r="A4" s="72"/>
      <c r="B4" s="72"/>
      <c r="C4" s="72"/>
      <c r="D4" s="74"/>
      <c r="E4" s="42" t="s">
        <v>3</v>
      </c>
      <c r="F4" s="13" t="s">
        <v>94</v>
      </c>
      <c r="G4" s="13" t="s">
        <v>41</v>
      </c>
      <c r="H4" s="13" t="s">
        <v>42</v>
      </c>
      <c r="I4" s="42" t="s">
        <v>3</v>
      </c>
      <c r="J4" s="13" t="s">
        <v>94</v>
      </c>
      <c r="K4" s="13" t="s">
        <v>41</v>
      </c>
      <c r="L4" s="13" t="s">
        <v>42</v>
      </c>
    </row>
    <row r="5" spans="1:12" ht="18" customHeight="1">
      <c r="A5" s="13">
        <v>1</v>
      </c>
      <c r="B5" s="70" t="s">
        <v>95</v>
      </c>
      <c r="C5" s="39" t="s">
        <v>55</v>
      </c>
      <c r="D5" s="40">
        <f aca="true" t="shared" si="0" ref="D5:D15">SUM(E5,I5)</f>
        <v>499466</v>
      </c>
      <c r="E5" s="40">
        <f aca="true" t="shared" si="1" ref="E5:E15">SUM(F5:H5)</f>
        <v>470234</v>
      </c>
      <c r="F5" s="15">
        <v>457234</v>
      </c>
      <c r="G5" s="15">
        <v>13000</v>
      </c>
      <c r="H5" s="15"/>
      <c r="I5" s="40">
        <f>SUM(J5:L5)</f>
        <v>29232</v>
      </c>
      <c r="J5" s="15">
        <v>27232</v>
      </c>
      <c r="K5" s="15">
        <v>2000</v>
      </c>
      <c r="L5" s="15"/>
    </row>
    <row r="6" spans="1:12" ht="18" customHeight="1">
      <c r="A6" s="13">
        <v>2</v>
      </c>
      <c r="B6" s="70"/>
      <c r="C6" s="39" t="s">
        <v>56</v>
      </c>
      <c r="D6" s="40">
        <f t="shared" si="0"/>
        <v>0</v>
      </c>
      <c r="E6" s="40">
        <f t="shared" si="1"/>
        <v>0</v>
      </c>
      <c r="F6" s="15"/>
      <c r="G6" s="15"/>
      <c r="H6" s="15"/>
      <c r="I6" s="40">
        <f aca="true" t="shared" si="2" ref="I6:I15">SUM(J6:L6)</f>
        <v>0</v>
      </c>
      <c r="J6" s="15"/>
      <c r="K6" s="15"/>
      <c r="L6" s="15"/>
    </row>
    <row r="7" spans="1:12" ht="18" customHeight="1">
      <c r="A7" s="13">
        <v>3</v>
      </c>
      <c r="B7" s="70"/>
      <c r="C7" s="39" t="s">
        <v>57</v>
      </c>
      <c r="D7" s="40">
        <f t="shared" si="0"/>
        <v>0</v>
      </c>
      <c r="E7" s="40">
        <f t="shared" si="1"/>
        <v>0</v>
      </c>
      <c r="F7" s="15"/>
      <c r="G7" s="15"/>
      <c r="H7" s="15"/>
      <c r="I7" s="40">
        <f t="shared" si="2"/>
        <v>0</v>
      </c>
      <c r="J7" s="15"/>
      <c r="K7" s="15"/>
      <c r="L7" s="15"/>
    </row>
    <row r="8" spans="1:12" ht="18" customHeight="1">
      <c r="A8" s="13">
        <v>4</v>
      </c>
      <c r="B8" s="70"/>
      <c r="C8" s="39" t="s">
        <v>73</v>
      </c>
      <c r="D8" s="40">
        <f t="shared" si="0"/>
        <v>100000</v>
      </c>
      <c r="E8" s="40">
        <f t="shared" si="1"/>
        <v>100000</v>
      </c>
      <c r="F8" s="15">
        <v>100000</v>
      </c>
      <c r="G8" s="15"/>
      <c r="H8" s="15"/>
      <c r="I8" s="40">
        <f>SUM(J8:L8)</f>
        <v>0</v>
      </c>
      <c r="J8" s="15"/>
      <c r="K8" s="15"/>
      <c r="L8" s="15"/>
    </row>
    <row r="9" spans="1:12" ht="18" customHeight="1">
      <c r="A9" s="13"/>
      <c r="B9" s="70"/>
      <c r="C9" s="1" t="s">
        <v>71</v>
      </c>
      <c r="D9" s="43">
        <f t="shared" si="0"/>
        <v>599466</v>
      </c>
      <c r="E9" s="43">
        <f t="shared" si="1"/>
        <v>570234</v>
      </c>
      <c r="F9" s="44">
        <f>SUM(F5:F8)</f>
        <v>557234</v>
      </c>
      <c r="G9" s="44">
        <f>SUM(G5:G8)</f>
        <v>13000</v>
      </c>
      <c r="H9" s="44">
        <f>SUM(H5:H8)</f>
        <v>0</v>
      </c>
      <c r="I9" s="43">
        <f>SUM(J9:L9)</f>
        <v>29232</v>
      </c>
      <c r="J9" s="44">
        <f>SUM(J5:J8)</f>
        <v>27232</v>
      </c>
      <c r="K9" s="44">
        <f>SUM(K5:K8)</f>
        <v>2000</v>
      </c>
      <c r="L9" s="44">
        <f>SUM(L5:L8)</f>
        <v>0</v>
      </c>
    </row>
    <row r="10" spans="1:12" ht="18" customHeight="1">
      <c r="A10" s="13">
        <v>5</v>
      </c>
      <c r="B10" s="39" t="s">
        <v>100</v>
      </c>
      <c r="C10" s="39" t="s">
        <v>71</v>
      </c>
      <c r="D10" s="40">
        <f t="shared" si="0"/>
        <v>60000</v>
      </c>
      <c r="E10" s="40">
        <f t="shared" si="1"/>
        <v>60000</v>
      </c>
      <c r="F10" s="15">
        <v>60000</v>
      </c>
      <c r="G10" s="15"/>
      <c r="H10" s="15"/>
      <c r="I10" s="40">
        <f t="shared" si="2"/>
        <v>0</v>
      </c>
      <c r="J10" s="15"/>
      <c r="K10" s="15"/>
      <c r="L10" s="15"/>
    </row>
    <row r="11" spans="1:12" ht="18" customHeight="1">
      <c r="A11" s="13">
        <v>6</v>
      </c>
      <c r="B11" s="39" t="s">
        <v>93</v>
      </c>
      <c r="C11" s="39" t="s">
        <v>71</v>
      </c>
      <c r="D11" s="40">
        <f t="shared" si="0"/>
        <v>0</v>
      </c>
      <c r="E11" s="40">
        <f t="shared" si="1"/>
        <v>0</v>
      </c>
      <c r="F11" s="15"/>
      <c r="G11" s="15"/>
      <c r="H11" s="15"/>
      <c r="I11" s="40">
        <f t="shared" si="2"/>
        <v>0</v>
      </c>
      <c r="J11" s="15"/>
      <c r="K11" s="15"/>
      <c r="L11" s="15"/>
    </row>
    <row r="12" spans="1:12" ht="18" customHeight="1">
      <c r="A12" s="13">
        <v>7</v>
      </c>
      <c r="B12" s="39" t="s">
        <v>58</v>
      </c>
      <c r="C12" s="39" t="s">
        <v>71</v>
      </c>
      <c r="D12" s="40">
        <f t="shared" si="0"/>
        <v>1000</v>
      </c>
      <c r="E12" s="40">
        <f t="shared" si="1"/>
        <v>1000</v>
      </c>
      <c r="F12" s="15">
        <v>1000</v>
      </c>
      <c r="G12" s="15"/>
      <c r="H12" s="15"/>
      <c r="I12" s="40">
        <f t="shared" si="2"/>
        <v>0</v>
      </c>
      <c r="J12" s="15"/>
      <c r="K12" s="15"/>
      <c r="L12" s="15"/>
    </row>
    <row r="13" spans="1:12" ht="18" customHeight="1">
      <c r="A13" s="13">
        <v>8</v>
      </c>
      <c r="B13" s="39" t="s">
        <v>59</v>
      </c>
      <c r="C13" s="39" t="s">
        <v>71</v>
      </c>
      <c r="D13" s="40">
        <f t="shared" si="0"/>
        <v>0</v>
      </c>
      <c r="E13" s="40">
        <f t="shared" si="1"/>
        <v>0</v>
      </c>
      <c r="F13" s="15"/>
      <c r="G13" s="15"/>
      <c r="H13" s="15"/>
      <c r="I13" s="40">
        <f t="shared" si="2"/>
        <v>0</v>
      </c>
      <c r="J13" s="15"/>
      <c r="K13" s="15"/>
      <c r="L13" s="15"/>
    </row>
    <row r="14" spans="1:12" ht="18" customHeight="1">
      <c r="A14" s="13">
        <v>9</v>
      </c>
      <c r="B14" s="39" t="s">
        <v>60</v>
      </c>
      <c r="C14" s="39" t="s">
        <v>71</v>
      </c>
      <c r="D14" s="40">
        <f t="shared" si="0"/>
        <v>0</v>
      </c>
      <c r="E14" s="40">
        <f t="shared" si="1"/>
        <v>0</v>
      </c>
      <c r="F14" s="15"/>
      <c r="G14" s="15"/>
      <c r="H14" s="15"/>
      <c r="I14" s="40">
        <f t="shared" si="2"/>
        <v>0</v>
      </c>
      <c r="J14" s="15"/>
      <c r="K14" s="15"/>
      <c r="L14" s="15"/>
    </row>
    <row r="15" spans="1:12" ht="18" customHeight="1">
      <c r="A15" s="13">
        <v>10</v>
      </c>
      <c r="B15" s="39" t="s">
        <v>91</v>
      </c>
      <c r="C15" s="39" t="s">
        <v>71</v>
      </c>
      <c r="D15" s="40">
        <f t="shared" si="0"/>
        <v>320000</v>
      </c>
      <c r="E15" s="40">
        <f t="shared" si="1"/>
        <v>300000</v>
      </c>
      <c r="F15" s="15"/>
      <c r="G15" s="15">
        <v>300000</v>
      </c>
      <c r="H15" s="15"/>
      <c r="I15" s="40">
        <f t="shared" si="2"/>
        <v>20000</v>
      </c>
      <c r="J15" s="15"/>
      <c r="K15" s="15">
        <v>20000</v>
      </c>
      <c r="L15" s="15"/>
    </row>
    <row r="16" spans="4:12" ht="3.75" customHeight="1"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8" customHeight="1">
      <c r="A17" s="46"/>
      <c r="B17" s="47" t="s">
        <v>3</v>
      </c>
      <c r="C17" s="47"/>
      <c r="D17" s="43">
        <f>SUM(D9:D15)</f>
        <v>980466</v>
      </c>
      <c r="E17" s="43">
        <f>SUM(E9:E15)</f>
        <v>931234</v>
      </c>
      <c r="F17" s="43">
        <f aca="true" t="shared" si="3" ref="F17:L17">SUM(F9:F15)</f>
        <v>618234</v>
      </c>
      <c r="G17" s="43">
        <f t="shared" si="3"/>
        <v>313000</v>
      </c>
      <c r="H17" s="43">
        <f t="shared" si="3"/>
        <v>0</v>
      </c>
      <c r="I17" s="43">
        <f t="shared" si="3"/>
        <v>49232</v>
      </c>
      <c r="J17" s="43">
        <f t="shared" si="3"/>
        <v>27232</v>
      </c>
      <c r="K17" s="43">
        <f t="shared" si="3"/>
        <v>22000</v>
      </c>
      <c r="L17" s="43">
        <f t="shared" si="3"/>
        <v>0</v>
      </c>
    </row>
    <row r="18" ht="18" customHeight="1"/>
    <row r="19" ht="18" customHeight="1"/>
    <row r="20" ht="18" customHeight="1">
      <c r="B20" s="1" t="s">
        <v>61</v>
      </c>
    </row>
    <row r="21" ht="18" customHeight="1"/>
    <row r="22" spans="2:6" ht="18" customHeight="1">
      <c r="B22" s="39" t="s">
        <v>98</v>
      </c>
      <c r="D22" s="48">
        <v>536640.806</v>
      </c>
      <c r="F22" s="27"/>
    </row>
    <row r="23" spans="2:6" ht="18" customHeight="1">
      <c r="B23" s="39" t="s">
        <v>62</v>
      </c>
      <c r="D23" s="40">
        <f>Provoz!E23-Provoz!E51</f>
        <v>242300</v>
      </c>
      <c r="F23" s="27"/>
    </row>
    <row r="24" spans="2:6" ht="18" customHeight="1">
      <c r="B24" s="39" t="s">
        <v>63</v>
      </c>
      <c r="D24" s="15">
        <v>30000</v>
      </c>
      <c r="F24" s="27"/>
    </row>
    <row r="25" spans="2:6" ht="18" customHeight="1">
      <c r="B25" s="39" t="s">
        <v>64</v>
      </c>
      <c r="D25" s="40">
        <f>G17+K17</f>
        <v>335000</v>
      </c>
      <c r="F25" s="27"/>
    </row>
    <row r="26" spans="2:6" ht="18" customHeight="1">
      <c r="B26" s="39" t="s">
        <v>99</v>
      </c>
      <c r="D26" s="43">
        <f>+D22+D23+D24-D25</f>
        <v>473940.806</v>
      </c>
      <c r="F26" s="27"/>
    </row>
  </sheetData>
  <sheetProtection/>
  <mergeCells count="8">
    <mergeCell ref="B5:B9"/>
    <mergeCell ref="D2:L2"/>
    <mergeCell ref="A3:A4"/>
    <mergeCell ref="B3:B4"/>
    <mergeCell ref="C3:C4"/>
    <mergeCell ref="D3:D4"/>
    <mergeCell ref="E3:H3"/>
    <mergeCell ref="I3:L3"/>
  </mergeCells>
  <conditionalFormatting sqref="D26">
    <cfRule type="cellIs" priority="1" dxfId="1" operator="lessThan" stopIfTrue="1">
      <formula>0</formula>
    </cfRule>
  </conditionalFormatting>
  <printOptions/>
  <pageMargins left="0.64" right="0.46" top="0.53" bottom="0.56" header="0.37" footer="0.28"/>
  <pageSetup fitToHeight="1" fitToWidth="1" horizontalDpi="600" verticalDpi="600" orientation="landscape" paperSize="9" scale="78" r:id="rId3"/>
  <headerFooter alignWithMargins="0">
    <oddFooter>&amp;C&amp;"Times New Roman,Obyčejné"&amp;F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PŠ</cp:lastModifiedBy>
  <cp:lastPrinted>2016-03-17T15:31:13Z</cp:lastPrinted>
  <dcterms:created xsi:type="dcterms:W3CDTF">2001-11-09T13:03:49Z</dcterms:created>
  <dcterms:modified xsi:type="dcterms:W3CDTF">2016-04-08T14:06:23Z</dcterms:modified>
  <cp:category/>
  <cp:version/>
  <cp:contentType/>
  <cp:contentStatus/>
</cp:coreProperties>
</file>