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D8F2" lockStructure="1" lockWindows="1"/>
  <bookViews>
    <workbookView xWindow="0" yWindow="0" windowWidth="28800" windowHeight="11700" firstSheet="1" activeTab="6"/>
  </bookViews>
  <sheets>
    <sheet name="Tab.1a-Pasport-budovy" sheetId="3" r:id="rId1"/>
    <sheet name="Tab.1b-Pasport-pronájmy" sheetId="4" r:id="rId2"/>
    <sheet name="Tab.1c-Pasport po součástech" sheetId="5" r:id="rId3"/>
    <sheet name="Tab.2-Přístroje a NM" sheetId="2" r:id="rId4"/>
    <sheet name="Tab.3-Přehled projektů" sheetId="1" r:id="rId5"/>
    <sheet name="Tab.4-OP VVV-objekty" sheetId="6" r:id="rId6"/>
    <sheet name="Tab.5-OP VVV přístroje" sheetId="8" r:id="rId7"/>
  </sheets>
  <externalReferences>
    <externalReference r:id="rId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0" i="2" l="1"/>
  <c r="F630" i="2"/>
  <c r="O316" i="5" l="1"/>
  <c r="N316" i="5"/>
  <c r="N317" i="5" s="1"/>
  <c r="M316" i="5"/>
  <c r="M317" i="5" s="1"/>
  <c r="L316" i="5"/>
  <c r="J316" i="5"/>
  <c r="J317" i="5" s="1"/>
  <c r="I316" i="5"/>
  <c r="I317" i="5" s="1"/>
  <c r="H316" i="5"/>
  <c r="G316" i="5"/>
  <c r="P315" i="5"/>
  <c r="P316" i="5" s="1"/>
  <c r="K315" i="5"/>
  <c r="K316" i="5" s="1"/>
  <c r="O314" i="5"/>
  <c r="N314" i="5"/>
  <c r="M314" i="5"/>
  <c r="L314" i="5"/>
  <c r="J314" i="5"/>
  <c r="I314" i="5"/>
  <c r="H314" i="5"/>
  <c r="G314" i="5"/>
  <c r="P313" i="5"/>
  <c r="P314" i="5" s="1"/>
  <c r="K313" i="5"/>
  <c r="K314" i="5" s="1"/>
  <c r="O312" i="5"/>
  <c r="N312" i="5"/>
  <c r="M312" i="5"/>
  <c r="L312" i="5"/>
  <c r="J312" i="5"/>
  <c r="I312" i="5"/>
  <c r="H312" i="5"/>
  <c r="G312" i="5"/>
  <c r="P311" i="5"/>
  <c r="P312" i="5" s="1"/>
  <c r="K311" i="5"/>
  <c r="K312" i="5" s="1"/>
  <c r="O310" i="5"/>
  <c r="N310" i="5"/>
  <c r="M310" i="5"/>
  <c r="L310" i="5"/>
  <c r="J310" i="5"/>
  <c r="I310" i="5"/>
  <c r="H310" i="5"/>
  <c r="G310" i="5"/>
  <c r="P309" i="5"/>
  <c r="P310" i="5" s="1"/>
  <c r="K309" i="5"/>
  <c r="K310" i="5" s="1"/>
  <c r="O308" i="5"/>
  <c r="N308" i="5"/>
  <c r="M308" i="5"/>
  <c r="L308" i="5"/>
  <c r="J308" i="5"/>
  <c r="I308" i="5"/>
  <c r="H308" i="5"/>
  <c r="G308" i="5"/>
  <c r="P307" i="5"/>
  <c r="P308" i="5" s="1"/>
  <c r="K307" i="5"/>
  <c r="K308" i="5" s="1"/>
  <c r="O306" i="5"/>
  <c r="N306" i="5"/>
  <c r="M306" i="5"/>
  <c r="L306" i="5"/>
  <c r="J306" i="5"/>
  <c r="I306" i="5"/>
  <c r="H306" i="5"/>
  <c r="G306" i="5"/>
  <c r="P305" i="5"/>
  <c r="K305" i="5"/>
  <c r="P304" i="5"/>
  <c r="K304" i="5"/>
  <c r="P303" i="5"/>
  <c r="K303" i="5"/>
  <c r="P302" i="5"/>
  <c r="K302" i="5"/>
  <c r="P301" i="5"/>
  <c r="K301" i="5"/>
  <c r="P300" i="5"/>
  <c r="K300" i="5"/>
  <c r="P299" i="5"/>
  <c r="K299" i="5"/>
  <c r="P298" i="5"/>
  <c r="K298" i="5"/>
  <c r="P297" i="5"/>
  <c r="K297" i="5"/>
  <c r="P296" i="5"/>
  <c r="K296" i="5"/>
  <c r="P295" i="5"/>
  <c r="K295" i="5"/>
  <c r="P294" i="5"/>
  <c r="K294" i="5"/>
  <c r="P293" i="5"/>
  <c r="K293" i="5"/>
  <c r="P292" i="5"/>
  <c r="K292" i="5"/>
  <c r="P291" i="5"/>
  <c r="K291" i="5"/>
  <c r="P290" i="5"/>
  <c r="K290" i="5"/>
  <c r="P289" i="5"/>
  <c r="K289" i="5"/>
  <c r="P288" i="5"/>
  <c r="K288" i="5"/>
  <c r="P287" i="5"/>
  <c r="K287" i="5"/>
  <c r="P286" i="5"/>
  <c r="K286" i="5"/>
  <c r="P285" i="5"/>
  <c r="K285" i="5"/>
  <c r="P284" i="5"/>
  <c r="K284" i="5"/>
  <c r="P283" i="5"/>
  <c r="K283" i="5"/>
  <c r="P282" i="5"/>
  <c r="K282" i="5"/>
  <c r="P281" i="5"/>
  <c r="K281" i="5"/>
  <c r="P280" i="5"/>
  <c r="K280" i="5"/>
  <c r="P279" i="5"/>
  <c r="K279" i="5"/>
  <c r="P278" i="5"/>
  <c r="K278" i="5"/>
  <c r="P277" i="5"/>
  <c r="K277" i="5"/>
  <c r="P276" i="5"/>
  <c r="K276" i="5"/>
  <c r="P275" i="5"/>
  <c r="K275" i="5"/>
  <c r="P274" i="5"/>
  <c r="K274" i="5"/>
  <c r="P273" i="5"/>
  <c r="K273" i="5"/>
  <c r="P272" i="5"/>
  <c r="K272" i="5"/>
  <c r="P271" i="5"/>
  <c r="K271" i="5"/>
  <c r="P270" i="5"/>
  <c r="K270" i="5"/>
  <c r="P269" i="5"/>
  <c r="K269" i="5"/>
  <c r="P268" i="5"/>
  <c r="K268" i="5"/>
  <c r="P267" i="5"/>
  <c r="P306" i="5" s="1"/>
  <c r="K267" i="5"/>
  <c r="K306" i="5" s="1"/>
  <c r="O266" i="5"/>
  <c r="N266" i="5"/>
  <c r="M266" i="5"/>
  <c r="L266" i="5"/>
  <c r="J266" i="5"/>
  <c r="I266" i="5"/>
  <c r="H266" i="5"/>
  <c r="G266" i="5"/>
  <c r="P265" i="5"/>
  <c r="K265" i="5"/>
  <c r="P264" i="5"/>
  <c r="K264" i="5"/>
  <c r="P263" i="5"/>
  <c r="K263" i="5"/>
  <c r="P262" i="5"/>
  <c r="K262" i="5"/>
  <c r="P261" i="5"/>
  <c r="K261" i="5"/>
  <c r="P260" i="5"/>
  <c r="K260" i="5"/>
  <c r="P259" i="5"/>
  <c r="K259" i="5"/>
  <c r="P258" i="5"/>
  <c r="K258" i="5"/>
  <c r="P257" i="5"/>
  <c r="K257" i="5"/>
  <c r="P256" i="5"/>
  <c r="K256" i="5"/>
  <c r="P255" i="5"/>
  <c r="K255" i="5"/>
  <c r="P254" i="5"/>
  <c r="K254" i="5"/>
  <c r="P253" i="5"/>
  <c r="K253" i="5"/>
  <c r="P252" i="5"/>
  <c r="K252" i="5"/>
  <c r="P251" i="5"/>
  <c r="K251" i="5"/>
  <c r="P250" i="5"/>
  <c r="K250" i="5"/>
  <c r="P249" i="5"/>
  <c r="K249" i="5"/>
  <c r="P248" i="5"/>
  <c r="K248" i="5"/>
  <c r="P247" i="5"/>
  <c r="K247" i="5"/>
  <c r="P246" i="5"/>
  <c r="K246" i="5"/>
  <c r="P245" i="5"/>
  <c r="K245" i="5"/>
  <c r="P244" i="5"/>
  <c r="K244" i="5"/>
  <c r="P243" i="5"/>
  <c r="K243" i="5"/>
  <c r="P242" i="5"/>
  <c r="K242" i="5"/>
  <c r="P241" i="5"/>
  <c r="K241" i="5"/>
  <c r="P240" i="5"/>
  <c r="K240" i="5"/>
  <c r="P239" i="5"/>
  <c r="K239" i="5"/>
  <c r="P238" i="5"/>
  <c r="K238" i="5"/>
  <c r="P237" i="5"/>
  <c r="K237" i="5"/>
  <c r="P236" i="5"/>
  <c r="K236" i="5"/>
  <c r="P235" i="5"/>
  <c r="K235" i="5"/>
  <c r="P234" i="5"/>
  <c r="K234" i="5"/>
  <c r="P233" i="5"/>
  <c r="K233" i="5"/>
  <c r="P232" i="5"/>
  <c r="K232" i="5"/>
  <c r="P231" i="5"/>
  <c r="K231" i="5"/>
  <c r="P230" i="5"/>
  <c r="K230" i="5"/>
  <c r="P229" i="5"/>
  <c r="K229" i="5"/>
  <c r="P228" i="5"/>
  <c r="K228" i="5"/>
  <c r="P227" i="5"/>
  <c r="P266" i="5" s="1"/>
  <c r="K227" i="5"/>
  <c r="K266" i="5" s="1"/>
  <c r="O226" i="5"/>
  <c r="N226" i="5"/>
  <c r="M226" i="5"/>
  <c r="L226" i="5"/>
  <c r="J226" i="5"/>
  <c r="I226" i="5"/>
  <c r="H226" i="5"/>
  <c r="G226" i="5"/>
  <c r="P225" i="5"/>
  <c r="K225" i="5"/>
  <c r="P224" i="5"/>
  <c r="K224" i="5"/>
  <c r="P223" i="5"/>
  <c r="K223" i="5"/>
  <c r="P222" i="5"/>
  <c r="K222" i="5"/>
  <c r="P221" i="5"/>
  <c r="K221" i="5"/>
  <c r="P220" i="5"/>
  <c r="K220" i="5"/>
  <c r="P219" i="5"/>
  <c r="K219" i="5"/>
  <c r="P218" i="5"/>
  <c r="K218" i="5"/>
  <c r="P217" i="5"/>
  <c r="K217" i="5"/>
  <c r="P216" i="5"/>
  <c r="K216" i="5"/>
  <c r="P215" i="5"/>
  <c r="K215" i="5"/>
  <c r="P214" i="5"/>
  <c r="K214" i="5"/>
  <c r="P213" i="5"/>
  <c r="K213" i="5"/>
  <c r="P212" i="5"/>
  <c r="K212" i="5"/>
  <c r="P211" i="5"/>
  <c r="K211" i="5"/>
  <c r="P210" i="5"/>
  <c r="K210" i="5"/>
  <c r="P209" i="5"/>
  <c r="K209" i="5"/>
  <c r="P208" i="5"/>
  <c r="K208" i="5"/>
  <c r="P207" i="5"/>
  <c r="K207" i="5"/>
  <c r="P206" i="5"/>
  <c r="P226" i="5" s="1"/>
  <c r="K206" i="5"/>
  <c r="K226" i="5" s="1"/>
  <c r="O205" i="5"/>
  <c r="O317" i="5" s="1"/>
  <c r="N205" i="5"/>
  <c r="M205" i="5"/>
  <c r="L205" i="5"/>
  <c r="L317" i="5" s="1"/>
  <c r="J205" i="5"/>
  <c r="I205" i="5"/>
  <c r="H205" i="5"/>
  <c r="H317" i="5" s="1"/>
  <c r="G205" i="5"/>
  <c r="G317" i="5" s="1"/>
  <c r="P204" i="5"/>
  <c r="K204" i="5"/>
  <c r="P203" i="5"/>
  <c r="K203" i="5"/>
  <c r="P202" i="5"/>
  <c r="K202" i="5"/>
  <c r="P201" i="5"/>
  <c r="P205" i="5" s="1"/>
  <c r="K201" i="5"/>
  <c r="K205" i="5" s="1"/>
  <c r="O200" i="5"/>
  <c r="N200" i="5"/>
  <c r="M200" i="5"/>
  <c r="L200" i="5"/>
  <c r="J200" i="5"/>
  <c r="I200" i="5"/>
  <c r="H200" i="5"/>
  <c r="G200" i="5"/>
  <c r="P199" i="5"/>
  <c r="K199" i="5"/>
  <c r="P198" i="5"/>
  <c r="K198" i="5"/>
  <c r="P197" i="5"/>
  <c r="K197" i="5"/>
  <c r="P196" i="5"/>
  <c r="K196" i="5"/>
  <c r="P195" i="5"/>
  <c r="K195" i="5"/>
  <c r="P194" i="5"/>
  <c r="K194" i="5"/>
  <c r="P193" i="5"/>
  <c r="K193" i="5"/>
  <c r="P192" i="5"/>
  <c r="K192" i="5"/>
  <c r="P191" i="5"/>
  <c r="K191" i="5"/>
  <c r="P190" i="5"/>
  <c r="K190" i="5"/>
  <c r="P189" i="5"/>
  <c r="K189" i="5"/>
  <c r="P188" i="5"/>
  <c r="K188" i="5"/>
  <c r="P187" i="5"/>
  <c r="K187" i="5"/>
  <c r="P186" i="5"/>
  <c r="K186" i="5"/>
  <c r="P185" i="5"/>
  <c r="K185" i="5"/>
  <c r="P184" i="5"/>
  <c r="K184" i="5"/>
  <c r="P183" i="5"/>
  <c r="K183" i="5"/>
  <c r="P182" i="5"/>
  <c r="K182" i="5"/>
  <c r="P181" i="5"/>
  <c r="K181" i="5"/>
  <c r="P180" i="5"/>
  <c r="P200" i="5" s="1"/>
  <c r="K180" i="5"/>
  <c r="K200" i="5" s="1"/>
  <c r="O179" i="5"/>
  <c r="N179" i="5"/>
  <c r="M179" i="5"/>
  <c r="L179" i="5"/>
  <c r="J179" i="5"/>
  <c r="I179" i="5"/>
  <c r="H179" i="5"/>
  <c r="G179" i="5"/>
  <c r="P178" i="5"/>
  <c r="K178" i="5"/>
  <c r="P177" i="5"/>
  <c r="K177" i="5"/>
  <c r="P176" i="5"/>
  <c r="K176" i="5"/>
  <c r="P175" i="5"/>
  <c r="P179" i="5" s="1"/>
  <c r="K175" i="5"/>
  <c r="K179" i="5" s="1"/>
  <c r="O174" i="5"/>
  <c r="N174" i="5"/>
  <c r="M174" i="5"/>
  <c r="L174" i="5"/>
  <c r="J174" i="5"/>
  <c r="I174" i="5"/>
  <c r="H174" i="5"/>
  <c r="G174" i="5"/>
  <c r="P173" i="5"/>
  <c r="K173" i="5"/>
  <c r="P172" i="5"/>
  <c r="K172" i="5"/>
  <c r="P171" i="5"/>
  <c r="K171" i="5"/>
  <c r="P170" i="5"/>
  <c r="K170" i="5"/>
  <c r="P169" i="5"/>
  <c r="K169" i="5"/>
  <c r="P168" i="5"/>
  <c r="K168" i="5"/>
  <c r="P167" i="5"/>
  <c r="K167" i="5"/>
  <c r="P166" i="5"/>
  <c r="P174" i="5" s="1"/>
  <c r="K166" i="5"/>
  <c r="K174" i="5" s="1"/>
  <c r="O165" i="5"/>
  <c r="N165" i="5"/>
  <c r="M165" i="5"/>
  <c r="L165" i="5"/>
  <c r="J165" i="5"/>
  <c r="I165" i="5"/>
  <c r="H165" i="5"/>
  <c r="G165" i="5"/>
  <c r="P164" i="5"/>
  <c r="K164" i="5"/>
  <c r="P163" i="5"/>
  <c r="K163" i="5"/>
  <c r="P162" i="5"/>
  <c r="K162" i="5"/>
  <c r="P161" i="5"/>
  <c r="K161" i="5"/>
  <c r="P160" i="5"/>
  <c r="K160" i="5"/>
  <c r="P159" i="5"/>
  <c r="K159" i="5"/>
  <c r="P158" i="5"/>
  <c r="K158" i="5"/>
  <c r="P157" i="5"/>
  <c r="K157" i="5"/>
  <c r="P156" i="5"/>
  <c r="K156" i="5"/>
  <c r="P155" i="5"/>
  <c r="K155" i="5"/>
  <c r="P154" i="5"/>
  <c r="K154" i="5"/>
  <c r="P153" i="5"/>
  <c r="K153" i="5"/>
  <c r="P152" i="5"/>
  <c r="K152" i="5"/>
  <c r="P151" i="5"/>
  <c r="K151" i="5"/>
  <c r="P150" i="5"/>
  <c r="K150" i="5"/>
  <c r="P149" i="5"/>
  <c r="K149" i="5"/>
  <c r="P148" i="5"/>
  <c r="K148" i="5"/>
  <c r="P147" i="5"/>
  <c r="P165" i="5" s="1"/>
  <c r="K147" i="5"/>
  <c r="K165" i="5" s="1"/>
  <c r="P146" i="5"/>
  <c r="K146" i="5"/>
  <c r="O145" i="5"/>
  <c r="N145" i="5"/>
  <c r="M145" i="5"/>
  <c r="L145" i="5"/>
  <c r="J145" i="5"/>
  <c r="I145" i="5"/>
  <c r="H145" i="5"/>
  <c r="G145" i="5"/>
  <c r="P144" i="5"/>
  <c r="K144" i="5"/>
  <c r="P143" i="5"/>
  <c r="K143" i="5"/>
  <c r="P142" i="5"/>
  <c r="K142" i="5"/>
  <c r="P141" i="5"/>
  <c r="K141" i="5"/>
  <c r="P140" i="5"/>
  <c r="K140" i="5"/>
  <c r="P139" i="5"/>
  <c r="K139" i="5"/>
  <c r="P138" i="5"/>
  <c r="K138" i="5"/>
  <c r="P137" i="5"/>
  <c r="K137" i="5"/>
  <c r="P136" i="5"/>
  <c r="K136" i="5"/>
  <c r="P135" i="5"/>
  <c r="K135" i="5"/>
  <c r="P134" i="5"/>
  <c r="K134" i="5"/>
  <c r="P133" i="5"/>
  <c r="K133" i="5"/>
  <c r="P132" i="5"/>
  <c r="K132" i="5"/>
  <c r="P131" i="5"/>
  <c r="K131" i="5"/>
  <c r="P130" i="5"/>
  <c r="K130" i="5"/>
  <c r="P129" i="5"/>
  <c r="K129" i="5"/>
  <c r="P128" i="5"/>
  <c r="K128" i="5"/>
  <c r="P127" i="5"/>
  <c r="K127" i="5"/>
  <c r="P126" i="5"/>
  <c r="K126" i="5"/>
  <c r="P125" i="5"/>
  <c r="K125" i="5"/>
  <c r="P124" i="5"/>
  <c r="K124" i="5"/>
  <c r="P123" i="5"/>
  <c r="K123" i="5"/>
  <c r="P122" i="5"/>
  <c r="K122" i="5"/>
  <c r="P121" i="5"/>
  <c r="K121" i="5"/>
  <c r="P120" i="5"/>
  <c r="K120" i="5"/>
  <c r="P119" i="5"/>
  <c r="P145" i="5" s="1"/>
  <c r="K119" i="5"/>
  <c r="K145" i="5" s="1"/>
  <c r="P118" i="5"/>
  <c r="K118" i="5"/>
  <c r="O117" i="5"/>
  <c r="N117" i="5"/>
  <c r="M117" i="5"/>
  <c r="L117" i="5"/>
  <c r="J117" i="5"/>
  <c r="I117" i="5"/>
  <c r="H117" i="5"/>
  <c r="G117" i="5"/>
  <c r="P116" i="5"/>
  <c r="K116" i="5"/>
  <c r="P115" i="5"/>
  <c r="K115" i="5"/>
  <c r="P114" i="5"/>
  <c r="K114" i="5"/>
  <c r="P113" i="5"/>
  <c r="K113" i="5"/>
  <c r="P112" i="5"/>
  <c r="K112" i="5"/>
  <c r="P111" i="5"/>
  <c r="K111" i="5"/>
  <c r="P110" i="5"/>
  <c r="K110" i="5"/>
  <c r="P109" i="5"/>
  <c r="K109" i="5"/>
  <c r="P108" i="5"/>
  <c r="K108" i="5"/>
  <c r="P107" i="5"/>
  <c r="K107" i="5"/>
  <c r="P106" i="5"/>
  <c r="K106" i="5"/>
  <c r="P105" i="5"/>
  <c r="P117" i="5" s="1"/>
  <c r="K105" i="5"/>
  <c r="K117" i="5" s="1"/>
  <c r="O104" i="5"/>
  <c r="N104" i="5"/>
  <c r="M104" i="5"/>
  <c r="L104" i="5"/>
  <c r="J104" i="5"/>
  <c r="I104" i="5"/>
  <c r="H104" i="5"/>
  <c r="G104" i="5"/>
  <c r="P103" i="5"/>
  <c r="K103" i="5"/>
  <c r="P102" i="5"/>
  <c r="K102" i="5"/>
  <c r="P101" i="5"/>
  <c r="K101" i="5"/>
  <c r="P100" i="5"/>
  <c r="K100" i="5"/>
  <c r="P99" i="5"/>
  <c r="K99" i="5"/>
  <c r="P98" i="5"/>
  <c r="K98" i="5"/>
  <c r="P97" i="5"/>
  <c r="K97" i="5"/>
  <c r="P96" i="5"/>
  <c r="K96" i="5"/>
  <c r="P95" i="5"/>
  <c r="K95" i="5"/>
  <c r="P94" i="5"/>
  <c r="K94" i="5"/>
  <c r="P93" i="5"/>
  <c r="K93" i="5"/>
  <c r="P92" i="5"/>
  <c r="K92" i="5"/>
  <c r="P91" i="5"/>
  <c r="K91" i="5"/>
  <c r="P90" i="5"/>
  <c r="K90" i="5"/>
  <c r="P89" i="5"/>
  <c r="K89" i="5"/>
  <c r="P88" i="5"/>
  <c r="K88" i="5"/>
  <c r="P87" i="5"/>
  <c r="P104" i="5" s="1"/>
  <c r="K87" i="5"/>
  <c r="K104" i="5" s="1"/>
  <c r="O86" i="5"/>
  <c r="N86" i="5"/>
  <c r="M86" i="5"/>
  <c r="L86" i="5"/>
  <c r="J86" i="5"/>
  <c r="I86" i="5"/>
  <c r="H86" i="5"/>
  <c r="G86" i="5"/>
  <c r="P85" i="5"/>
  <c r="K85" i="5"/>
  <c r="P84" i="5"/>
  <c r="K84" i="5"/>
  <c r="P83" i="5"/>
  <c r="K83" i="5"/>
  <c r="P82" i="5"/>
  <c r="K82" i="5"/>
  <c r="P81" i="5"/>
  <c r="K81" i="5"/>
  <c r="P80" i="5"/>
  <c r="K80" i="5"/>
  <c r="P79" i="5"/>
  <c r="P86" i="5" s="1"/>
  <c r="K79" i="5"/>
  <c r="K86" i="5" s="1"/>
  <c r="O78" i="5"/>
  <c r="N78" i="5"/>
  <c r="M78" i="5"/>
  <c r="L78" i="5"/>
  <c r="J78" i="5"/>
  <c r="I78" i="5"/>
  <c r="H78" i="5"/>
  <c r="G78" i="5"/>
  <c r="P77" i="5"/>
  <c r="K77" i="5"/>
  <c r="P76" i="5"/>
  <c r="K76" i="5"/>
  <c r="P75" i="5"/>
  <c r="K75" i="5"/>
  <c r="P74" i="5"/>
  <c r="K74" i="5"/>
  <c r="P73" i="5"/>
  <c r="K73" i="5"/>
  <c r="P72" i="5"/>
  <c r="K72" i="5"/>
  <c r="P71" i="5"/>
  <c r="K71" i="5"/>
  <c r="P70" i="5"/>
  <c r="K70" i="5"/>
  <c r="P69" i="5"/>
  <c r="K69" i="5"/>
  <c r="P68" i="5"/>
  <c r="K68" i="5"/>
  <c r="P67" i="5"/>
  <c r="K67" i="5"/>
  <c r="P66" i="5"/>
  <c r="K66" i="5"/>
  <c r="P65" i="5"/>
  <c r="P78" i="5" s="1"/>
  <c r="K65" i="5"/>
  <c r="K78" i="5" s="1"/>
  <c r="O64" i="5"/>
  <c r="N64" i="5"/>
  <c r="M64" i="5"/>
  <c r="L64" i="5"/>
  <c r="J64" i="5"/>
  <c r="I64" i="5"/>
  <c r="H64" i="5"/>
  <c r="G64" i="5"/>
  <c r="P63" i="5"/>
  <c r="K63" i="5"/>
  <c r="P62" i="5"/>
  <c r="K62" i="5"/>
  <c r="P61" i="5"/>
  <c r="K61" i="5"/>
  <c r="P60" i="5"/>
  <c r="K60" i="5"/>
  <c r="P59" i="5"/>
  <c r="P64" i="5" s="1"/>
  <c r="K59" i="5"/>
  <c r="K64" i="5" s="1"/>
  <c r="O58" i="5"/>
  <c r="N58" i="5"/>
  <c r="M58" i="5"/>
  <c r="L58" i="5"/>
  <c r="J58" i="5"/>
  <c r="I58" i="5"/>
  <c r="H58" i="5"/>
  <c r="G58" i="5"/>
  <c r="P54" i="5"/>
  <c r="K54" i="5"/>
  <c r="P53" i="5"/>
  <c r="K53" i="5"/>
  <c r="P52" i="5"/>
  <c r="K52" i="5"/>
  <c r="P51" i="5"/>
  <c r="K51" i="5"/>
  <c r="P50" i="5"/>
  <c r="K50" i="5"/>
  <c r="P49" i="5"/>
  <c r="K49" i="5"/>
  <c r="P48" i="5"/>
  <c r="K48" i="5"/>
  <c r="P47" i="5"/>
  <c r="P58" i="5" s="1"/>
  <c r="K47" i="5"/>
  <c r="K58" i="5" s="1"/>
  <c r="O46" i="5"/>
  <c r="N46" i="5"/>
  <c r="M46" i="5"/>
  <c r="L46" i="5"/>
  <c r="J46" i="5"/>
  <c r="I46" i="5"/>
  <c r="H46" i="5"/>
  <c r="G46" i="5"/>
  <c r="P45" i="5"/>
  <c r="K45" i="5"/>
  <c r="P44" i="5"/>
  <c r="K44" i="5"/>
  <c r="P43" i="5"/>
  <c r="K43" i="5"/>
  <c r="P42" i="5"/>
  <c r="K42" i="5"/>
  <c r="P41" i="5"/>
  <c r="K41" i="5"/>
  <c r="P40" i="5"/>
  <c r="K40" i="5"/>
  <c r="P39" i="5"/>
  <c r="K39" i="5"/>
  <c r="P38" i="5"/>
  <c r="K38" i="5"/>
  <c r="P37" i="5"/>
  <c r="K37" i="5"/>
  <c r="P36" i="5"/>
  <c r="K36" i="5"/>
  <c r="P35" i="5"/>
  <c r="K35" i="5"/>
  <c r="P34" i="5"/>
  <c r="K34" i="5"/>
  <c r="P33" i="5"/>
  <c r="K33" i="5"/>
  <c r="P32" i="5"/>
  <c r="K32" i="5"/>
  <c r="P31" i="5"/>
  <c r="K31" i="5"/>
  <c r="P30" i="5"/>
  <c r="K30" i="5"/>
  <c r="P29" i="5"/>
  <c r="K29" i="5"/>
  <c r="P28" i="5"/>
  <c r="K28" i="5"/>
  <c r="P27" i="5"/>
  <c r="K27" i="5"/>
  <c r="P26" i="5"/>
  <c r="P46" i="5" s="1"/>
  <c r="K26" i="5"/>
  <c r="K46" i="5" s="1"/>
  <c r="P25" i="5"/>
  <c r="K25" i="5"/>
  <c r="O24" i="5"/>
  <c r="N24" i="5"/>
  <c r="M24" i="5"/>
  <c r="L24" i="5"/>
  <c r="J24" i="5"/>
  <c r="I24" i="5"/>
  <c r="H24" i="5"/>
  <c r="G24" i="5"/>
  <c r="P23" i="5"/>
  <c r="K23" i="5"/>
  <c r="P22" i="5"/>
  <c r="K22" i="5"/>
  <c r="P21" i="5"/>
  <c r="K21" i="5"/>
  <c r="P20" i="5"/>
  <c r="P24" i="5" s="1"/>
  <c r="K20" i="5"/>
  <c r="K24" i="5" s="1"/>
  <c r="O19" i="5"/>
  <c r="N19" i="5"/>
  <c r="M19" i="5"/>
  <c r="L19" i="5"/>
  <c r="J19" i="5"/>
  <c r="I19" i="5"/>
  <c r="H19" i="5"/>
  <c r="G19" i="5"/>
  <c r="P18" i="5"/>
  <c r="K18" i="5"/>
  <c r="P17" i="5"/>
  <c r="K17" i="5"/>
  <c r="P16" i="5"/>
  <c r="P19" i="5" s="1"/>
  <c r="K16" i="5"/>
  <c r="K19" i="5" s="1"/>
  <c r="O15" i="5"/>
  <c r="N15" i="5"/>
  <c r="M15" i="5"/>
  <c r="L15" i="5"/>
  <c r="J15" i="5"/>
  <c r="I15" i="5"/>
  <c r="H15" i="5"/>
  <c r="G15" i="5"/>
  <c r="P14" i="5"/>
  <c r="K14" i="5"/>
  <c r="P13" i="5"/>
  <c r="P15" i="5" s="1"/>
  <c r="K13" i="5"/>
  <c r="K15" i="5" s="1"/>
  <c r="P12" i="5"/>
  <c r="O12" i="5"/>
  <c r="N12" i="5"/>
  <c r="M12" i="5"/>
  <c r="L12" i="5"/>
  <c r="K12" i="5"/>
  <c r="J12" i="5"/>
  <c r="I12" i="5"/>
  <c r="H12" i="5"/>
  <c r="G12" i="5"/>
  <c r="P11" i="5"/>
  <c r="K11" i="5"/>
  <c r="C4" i="4"/>
  <c r="J13" i="4"/>
  <c r="O13" i="4"/>
  <c r="O72" i="4" s="1"/>
  <c r="J14" i="4"/>
  <c r="O14" i="4"/>
  <c r="J15" i="4"/>
  <c r="O15" i="4"/>
  <c r="J16" i="4"/>
  <c r="O16" i="4"/>
  <c r="J17" i="4"/>
  <c r="J18" i="4"/>
  <c r="O18" i="4"/>
  <c r="J19" i="4"/>
  <c r="O19" i="4"/>
  <c r="J20" i="4"/>
  <c r="O20" i="4"/>
  <c r="J21" i="4"/>
  <c r="O21" i="4"/>
  <c r="J25" i="4"/>
  <c r="O25" i="4"/>
  <c r="J26" i="4"/>
  <c r="O26" i="4"/>
  <c r="J27" i="4"/>
  <c r="O27" i="4"/>
  <c r="J28" i="4"/>
  <c r="O28" i="4"/>
  <c r="J29" i="4"/>
  <c r="O29" i="4"/>
  <c r="J30" i="4"/>
  <c r="O30" i="4"/>
  <c r="J31" i="4"/>
  <c r="O31" i="4"/>
  <c r="J32" i="4"/>
  <c r="O32" i="4"/>
  <c r="J33" i="4"/>
  <c r="O33" i="4"/>
  <c r="J34" i="4"/>
  <c r="O34" i="4"/>
  <c r="J35" i="4"/>
  <c r="O35" i="4"/>
  <c r="J36" i="4"/>
  <c r="O36" i="4"/>
  <c r="J37" i="4"/>
  <c r="O37" i="4"/>
  <c r="J38" i="4"/>
  <c r="O38" i="4"/>
  <c r="J39" i="4"/>
  <c r="O39" i="4"/>
  <c r="J40" i="4"/>
  <c r="O40" i="4"/>
  <c r="J41" i="4"/>
  <c r="O41" i="4"/>
  <c r="J42" i="4"/>
  <c r="O42" i="4"/>
  <c r="J43" i="4"/>
  <c r="O43" i="4"/>
  <c r="J44" i="4"/>
  <c r="O44" i="4"/>
  <c r="J45" i="4"/>
  <c r="O45" i="4"/>
  <c r="J46" i="4"/>
  <c r="O46" i="4"/>
  <c r="J47" i="4"/>
  <c r="O47" i="4"/>
  <c r="J48" i="4"/>
  <c r="O48" i="4"/>
  <c r="J49" i="4"/>
  <c r="O49" i="4"/>
  <c r="J50" i="4"/>
  <c r="O50" i="4"/>
  <c r="J51" i="4"/>
  <c r="O51" i="4"/>
  <c r="J52" i="4"/>
  <c r="O52" i="4"/>
  <c r="J53" i="4"/>
  <c r="O53" i="4"/>
  <c r="J54" i="4"/>
  <c r="O54" i="4"/>
  <c r="J55" i="4"/>
  <c r="O55" i="4"/>
  <c r="J56" i="4"/>
  <c r="O56" i="4"/>
  <c r="J57" i="4"/>
  <c r="O57" i="4"/>
  <c r="J58" i="4"/>
  <c r="O58" i="4"/>
  <c r="J59" i="4"/>
  <c r="O59" i="4"/>
  <c r="J60" i="4"/>
  <c r="O60" i="4"/>
  <c r="J61" i="4"/>
  <c r="O61" i="4"/>
  <c r="J62" i="4"/>
  <c r="O62" i="4"/>
  <c r="J63" i="4"/>
  <c r="O63" i="4"/>
  <c r="J64" i="4"/>
  <c r="O64" i="4"/>
  <c r="J65" i="4"/>
  <c r="O65" i="4"/>
  <c r="J66" i="4"/>
  <c r="O66" i="4"/>
  <c r="J67" i="4"/>
  <c r="O67" i="4"/>
  <c r="J68" i="4"/>
  <c r="O68" i="4"/>
  <c r="J69" i="4"/>
  <c r="O69" i="4"/>
  <c r="J70" i="4"/>
  <c r="O70" i="4"/>
  <c r="F72" i="4"/>
  <c r="G72" i="4"/>
  <c r="H72" i="4"/>
  <c r="I72" i="4"/>
  <c r="J72" i="4"/>
  <c r="K72" i="4"/>
  <c r="L72" i="4"/>
  <c r="M72" i="4"/>
  <c r="N72" i="4"/>
  <c r="M235" i="3"/>
  <c r="L235" i="3"/>
  <c r="H235" i="3"/>
  <c r="O234" i="3"/>
  <c r="O233" i="3"/>
  <c r="J233" i="3"/>
  <c r="O232" i="3"/>
  <c r="J232" i="3"/>
  <c r="O231" i="3"/>
  <c r="J231" i="3"/>
  <c r="O230" i="3"/>
  <c r="J230" i="3"/>
  <c r="O229" i="3"/>
  <c r="J229" i="3"/>
  <c r="O228" i="3"/>
  <c r="J228" i="3"/>
  <c r="O227" i="3"/>
  <c r="J227" i="3"/>
  <c r="O226" i="3"/>
  <c r="J226" i="3"/>
  <c r="O225" i="3"/>
  <c r="J225" i="3"/>
  <c r="O224" i="3"/>
  <c r="J224" i="3"/>
  <c r="O223" i="3"/>
  <c r="J223" i="3"/>
  <c r="O222" i="3"/>
  <c r="J222" i="3"/>
  <c r="O221" i="3"/>
  <c r="J221" i="3"/>
  <c r="O220" i="3"/>
  <c r="J220" i="3"/>
  <c r="O219" i="3"/>
  <c r="J219" i="3"/>
  <c r="O218" i="3"/>
  <c r="J218" i="3"/>
  <c r="O217" i="3"/>
  <c r="J217" i="3"/>
  <c r="O216" i="3"/>
  <c r="J216" i="3"/>
  <c r="O215" i="3"/>
  <c r="J215" i="3"/>
  <c r="O214" i="3"/>
  <c r="J214" i="3"/>
  <c r="O213" i="3"/>
  <c r="J213" i="3"/>
  <c r="O212" i="3"/>
  <c r="J212" i="3"/>
  <c r="O211" i="3"/>
  <c r="J211" i="3"/>
  <c r="O210" i="3"/>
  <c r="J210" i="3"/>
  <c r="O209" i="3"/>
  <c r="J209" i="3"/>
  <c r="O208" i="3"/>
  <c r="J208" i="3"/>
  <c r="O207" i="3"/>
  <c r="J207" i="3"/>
  <c r="O206" i="3"/>
  <c r="J206" i="3"/>
  <c r="O205" i="3"/>
  <c r="J205" i="3"/>
  <c r="O204" i="3"/>
  <c r="J204" i="3"/>
  <c r="O203" i="3"/>
  <c r="J203" i="3"/>
  <c r="O202" i="3"/>
  <c r="J202" i="3"/>
  <c r="O201" i="3"/>
  <c r="J201" i="3"/>
  <c r="O200" i="3"/>
  <c r="J200" i="3"/>
  <c r="O199" i="3"/>
  <c r="J199" i="3"/>
  <c r="O198" i="3"/>
  <c r="J198" i="3"/>
  <c r="O197" i="3"/>
  <c r="J197" i="3"/>
  <c r="O196" i="3"/>
  <c r="J196" i="3"/>
  <c r="O195" i="3"/>
  <c r="J195" i="3"/>
  <c r="O194" i="3"/>
  <c r="J194" i="3"/>
  <c r="O193" i="3"/>
  <c r="J193" i="3"/>
  <c r="O192" i="3"/>
  <c r="J192" i="3"/>
  <c r="O191" i="3"/>
  <c r="J191" i="3"/>
  <c r="O190" i="3"/>
  <c r="J190" i="3"/>
  <c r="O189" i="3"/>
  <c r="J189" i="3"/>
  <c r="O188" i="3"/>
  <c r="J188" i="3"/>
  <c r="O187" i="3"/>
  <c r="J187" i="3"/>
  <c r="O186" i="3"/>
  <c r="J186" i="3"/>
  <c r="O185" i="3"/>
  <c r="J185" i="3"/>
  <c r="O184" i="3"/>
  <c r="J184" i="3"/>
  <c r="O183" i="3"/>
  <c r="J183" i="3"/>
  <c r="O182" i="3"/>
  <c r="J182" i="3"/>
  <c r="O181" i="3"/>
  <c r="J181" i="3"/>
  <c r="O180" i="3"/>
  <c r="J180" i="3"/>
  <c r="O179" i="3"/>
  <c r="J179" i="3"/>
  <c r="O178" i="3"/>
  <c r="J178" i="3"/>
  <c r="O177" i="3"/>
  <c r="J177" i="3"/>
  <c r="O176" i="3"/>
  <c r="J176" i="3"/>
  <c r="O175" i="3"/>
  <c r="J175" i="3"/>
  <c r="O174" i="3"/>
  <c r="J174" i="3"/>
  <c r="O173" i="3"/>
  <c r="J173" i="3"/>
  <c r="O172" i="3"/>
  <c r="J172" i="3"/>
  <c r="O171" i="3"/>
  <c r="J171" i="3"/>
  <c r="O170" i="3"/>
  <c r="J170" i="3"/>
  <c r="O169" i="3"/>
  <c r="J169" i="3"/>
  <c r="O168" i="3"/>
  <c r="J168" i="3"/>
  <c r="O167" i="3"/>
  <c r="J167" i="3"/>
  <c r="O166" i="3"/>
  <c r="J166" i="3"/>
  <c r="O165" i="3"/>
  <c r="J165" i="3"/>
  <c r="O164" i="3"/>
  <c r="J164" i="3"/>
  <c r="O163" i="3"/>
  <c r="J163" i="3"/>
  <c r="O162" i="3"/>
  <c r="J162" i="3"/>
  <c r="O161" i="3"/>
  <c r="J161" i="3"/>
  <c r="O160" i="3"/>
  <c r="J160" i="3"/>
  <c r="O159" i="3"/>
  <c r="J159" i="3"/>
  <c r="O158" i="3"/>
  <c r="J158" i="3"/>
  <c r="O157" i="3"/>
  <c r="J157" i="3"/>
  <c r="O156" i="3"/>
  <c r="J156" i="3"/>
  <c r="O155" i="3"/>
  <c r="J155" i="3"/>
  <c r="O154" i="3"/>
  <c r="J154" i="3"/>
  <c r="O153" i="3"/>
  <c r="J153" i="3"/>
  <c r="O152" i="3"/>
  <c r="J152" i="3"/>
  <c r="O151" i="3"/>
  <c r="J151" i="3"/>
  <c r="O150" i="3"/>
  <c r="J150" i="3"/>
  <c r="O149" i="3"/>
  <c r="J149" i="3"/>
  <c r="O148" i="3"/>
  <c r="J148" i="3"/>
  <c r="O147" i="3"/>
  <c r="J147" i="3"/>
  <c r="N146" i="3"/>
  <c r="K146" i="3"/>
  <c r="K235" i="3" s="1"/>
  <c r="I146" i="3"/>
  <c r="G146" i="3"/>
  <c r="J146" i="3" s="1"/>
  <c r="O145" i="3"/>
  <c r="J145" i="3"/>
  <c r="O144" i="3"/>
  <c r="J144" i="3"/>
  <c r="O143" i="3"/>
  <c r="N143" i="3"/>
  <c r="M143" i="3"/>
  <c r="I143" i="3"/>
  <c r="J143" i="3" s="1"/>
  <c r="G143" i="3"/>
  <c r="O142" i="3"/>
  <c r="J142" i="3"/>
  <c r="O141" i="3"/>
  <c r="J141" i="3"/>
  <c r="O140" i="3"/>
  <c r="J140" i="3"/>
  <c r="O139" i="3"/>
  <c r="G139" i="3"/>
  <c r="J139" i="3" s="1"/>
  <c r="O138" i="3"/>
  <c r="J138" i="3"/>
  <c r="O137" i="3"/>
  <c r="J137" i="3"/>
  <c r="O136" i="3"/>
  <c r="J136" i="3"/>
  <c r="O135" i="3"/>
  <c r="J135" i="3"/>
  <c r="O134" i="3"/>
  <c r="J134" i="3"/>
  <c r="O133" i="3"/>
  <c r="J133" i="3"/>
  <c r="O132" i="3"/>
  <c r="J132" i="3"/>
  <c r="O131" i="3"/>
  <c r="J131" i="3"/>
  <c r="O130" i="3"/>
  <c r="J130" i="3"/>
  <c r="O129" i="3"/>
  <c r="J129" i="3"/>
  <c r="O128" i="3"/>
  <c r="J128" i="3"/>
  <c r="O127" i="3"/>
  <c r="J127" i="3"/>
  <c r="O126" i="3"/>
  <c r="J126" i="3"/>
  <c r="O125" i="3"/>
  <c r="J125" i="3"/>
  <c r="O124" i="3"/>
  <c r="J124" i="3"/>
  <c r="O123" i="3"/>
  <c r="J123" i="3"/>
  <c r="O122" i="3"/>
  <c r="J122" i="3"/>
  <c r="O121" i="3"/>
  <c r="J121" i="3"/>
  <c r="O120" i="3"/>
  <c r="J120" i="3"/>
  <c r="O119" i="3"/>
  <c r="J119" i="3"/>
  <c r="O118" i="3"/>
  <c r="J118" i="3"/>
  <c r="O117" i="3"/>
  <c r="J117" i="3"/>
  <c r="O116" i="3"/>
  <c r="J116" i="3"/>
  <c r="O115" i="3"/>
  <c r="J115" i="3"/>
  <c r="O114" i="3"/>
  <c r="J114" i="3"/>
  <c r="O113" i="3"/>
  <c r="J113" i="3"/>
  <c r="O112" i="3"/>
  <c r="J112" i="3"/>
  <c r="O111" i="3"/>
  <c r="J111" i="3"/>
  <c r="O110" i="3"/>
  <c r="J110" i="3"/>
  <c r="O109" i="3"/>
  <c r="J109" i="3"/>
  <c r="O108" i="3"/>
  <c r="J108" i="3"/>
  <c r="O107" i="3"/>
  <c r="J107" i="3"/>
  <c r="O106" i="3"/>
  <c r="J106" i="3"/>
  <c r="O105" i="3"/>
  <c r="J105" i="3"/>
  <c r="O104" i="3"/>
  <c r="J104" i="3"/>
  <c r="O103" i="3"/>
  <c r="J103" i="3"/>
  <c r="O102" i="3"/>
  <c r="J102" i="3"/>
  <c r="O101" i="3"/>
  <c r="J101" i="3"/>
  <c r="O100" i="3"/>
  <c r="J100" i="3"/>
  <c r="O99" i="3"/>
  <c r="J99" i="3"/>
  <c r="O98" i="3"/>
  <c r="J98" i="3"/>
  <c r="O97" i="3"/>
  <c r="J97" i="3"/>
  <c r="O96" i="3"/>
  <c r="J96" i="3"/>
  <c r="O95" i="3"/>
  <c r="J95" i="3"/>
  <c r="O94" i="3"/>
  <c r="J94" i="3"/>
  <c r="O93" i="3"/>
  <c r="J93" i="3"/>
  <c r="O92" i="3"/>
  <c r="J92" i="3"/>
  <c r="O91" i="3"/>
  <c r="J91" i="3"/>
  <c r="O90" i="3"/>
  <c r="J90" i="3"/>
  <c r="O89" i="3"/>
  <c r="J89" i="3"/>
  <c r="O88" i="3"/>
  <c r="J88" i="3"/>
  <c r="O87" i="3"/>
  <c r="J87" i="3"/>
  <c r="O86" i="3"/>
  <c r="J86" i="3"/>
  <c r="O85" i="3"/>
  <c r="J85" i="3"/>
  <c r="O84" i="3"/>
  <c r="J84" i="3"/>
  <c r="O83" i="3"/>
  <c r="J83" i="3"/>
  <c r="O82" i="3"/>
  <c r="J82" i="3"/>
  <c r="O81" i="3"/>
  <c r="J81" i="3"/>
  <c r="O80" i="3"/>
  <c r="J80" i="3"/>
  <c r="O79" i="3"/>
  <c r="J79" i="3"/>
  <c r="O78" i="3"/>
  <c r="J78" i="3"/>
  <c r="O77" i="3"/>
  <c r="J77" i="3"/>
  <c r="O76" i="3"/>
  <c r="J76" i="3"/>
  <c r="O75" i="3"/>
  <c r="J75" i="3"/>
  <c r="O74" i="3"/>
  <c r="J74" i="3"/>
  <c r="O73" i="3"/>
  <c r="J73" i="3"/>
  <c r="O72" i="3"/>
  <c r="J72" i="3"/>
  <c r="O71" i="3"/>
  <c r="J71" i="3"/>
  <c r="O70" i="3"/>
  <c r="J70" i="3"/>
  <c r="O69" i="3"/>
  <c r="J69" i="3"/>
  <c r="O68" i="3"/>
  <c r="J68" i="3"/>
  <c r="G68" i="3"/>
  <c r="F68" i="3"/>
  <c r="F235" i="3" s="1"/>
  <c r="O67" i="3"/>
  <c r="J67" i="3"/>
  <c r="O66" i="3"/>
  <c r="J66" i="3"/>
  <c r="O65" i="3"/>
  <c r="J65" i="3"/>
  <c r="O64" i="3"/>
  <c r="J64" i="3"/>
  <c r="O63" i="3"/>
  <c r="J63" i="3"/>
  <c r="O62" i="3"/>
  <c r="J62" i="3"/>
  <c r="O61" i="3"/>
  <c r="J61" i="3"/>
  <c r="O60" i="3"/>
  <c r="J60" i="3"/>
  <c r="O59" i="3"/>
  <c r="J59" i="3"/>
  <c r="O58" i="3"/>
  <c r="J58" i="3"/>
  <c r="O57" i="3"/>
  <c r="J57" i="3"/>
  <c r="O56" i="3"/>
  <c r="J56" i="3"/>
  <c r="N55" i="3"/>
  <c r="O55" i="3" s="1"/>
  <c r="G55" i="3"/>
  <c r="J55" i="3" s="1"/>
  <c r="O54" i="3"/>
  <c r="J54" i="3"/>
  <c r="O53" i="3"/>
  <c r="J53" i="3"/>
  <c r="O52" i="3"/>
  <c r="J52" i="3"/>
  <c r="O51" i="3"/>
  <c r="J51" i="3"/>
  <c r="O50" i="3"/>
  <c r="J50" i="3"/>
  <c r="O49" i="3"/>
  <c r="J49" i="3"/>
  <c r="O48" i="3"/>
  <c r="J48" i="3"/>
  <c r="O47" i="3"/>
  <c r="J47" i="3"/>
  <c r="O46" i="3"/>
  <c r="J46" i="3"/>
  <c r="O45" i="3"/>
  <c r="J45" i="3"/>
  <c r="O44" i="3"/>
  <c r="J44" i="3"/>
  <c r="O43" i="3"/>
  <c r="J43" i="3"/>
  <c r="O42" i="3"/>
  <c r="J42" i="3"/>
  <c r="O41" i="3"/>
  <c r="I41" i="3"/>
  <c r="J41" i="3" s="1"/>
  <c r="O40" i="3"/>
  <c r="J40" i="3"/>
  <c r="O39" i="3"/>
  <c r="J39" i="3"/>
  <c r="O38" i="3"/>
  <c r="J38" i="3"/>
  <c r="O37" i="3"/>
  <c r="J37" i="3"/>
  <c r="O36" i="3"/>
  <c r="J36" i="3"/>
  <c r="O35" i="3"/>
  <c r="J35" i="3"/>
  <c r="O34" i="3"/>
  <c r="J34" i="3"/>
  <c r="O33" i="3"/>
  <c r="J33" i="3"/>
  <c r="O32" i="3"/>
  <c r="J32" i="3"/>
  <c r="O31" i="3"/>
  <c r="O30" i="3"/>
  <c r="J30" i="3"/>
  <c r="O29" i="3"/>
  <c r="J29" i="3"/>
  <c r="O28" i="3"/>
  <c r="J28" i="3"/>
  <c r="O27" i="3"/>
  <c r="J27" i="3"/>
  <c r="O26" i="3"/>
  <c r="J26" i="3"/>
  <c r="O25" i="3"/>
  <c r="J25" i="3"/>
  <c r="O24" i="3"/>
  <c r="J24" i="3"/>
  <c r="O23" i="3"/>
  <c r="J23" i="3"/>
  <c r="O22" i="3"/>
  <c r="J22" i="3"/>
  <c r="O21" i="3"/>
  <c r="J21" i="3"/>
  <c r="O20" i="3"/>
  <c r="J20" i="3"/>
  <c r="O19" i="3"/>
  <c r="J19" i="3"/>
  <c r="O18" i="3"/>
  <c r="J18" i="3"/>
  <c r="O17" i="3"/>
  <c r="J17" i="3"/>
  <c r="O16" i="3"/>
  <c r="J16" i="3"/>
  <c r="O15" i="3"/>
  <c r="J15" i="3"/>
  <c r="N14" i="3"/>
  <c r="N235" i="3" s="1"/>
  <c r="G14" i="3"/>
  <c r="G235" i="3" s="1"/>
  <c r="O13" i="3"/>
  <c r="J13" i="3"/>
  <c r="O12" i="3"/>
  <c r="J12" i="3"/>
  <c r="O11" i="3"/>
  <c r="J11" i="3"/>
  <c r="K317" i="5" l="1"/>
  <c r="P317" i="5"/>
  <c r="O235" i="3"/>
  <c r="O14" i="3"/>
  <c r="I235" i="3"/>
  <c r="O146" i="3"/>
  <c r="J14" i="3"/>
  <c r="J235" i="3" s="1"/>
</calcChain>
</file>

<file path=xl/sharedStrings.xml><?xml version="1.0" encoding="utf-8"?>
<sst xmlns="http://schemas.openxmlformats.org/spreadsheetml/2006/main" count="13700" uniqueCount="4513">
  <si>
    <t>Tab. 3: Přehled realizovaných projektů finančně podpořených v období předcházejícího a současného programového období</t>
  </si>
  <si>
    <t>Datum zpracování:</t>
  </si>
  <si>
    <t>Poř. č.</t>
  </si>
  <si>
    <t>Název projektu</t>
  </si>
  <si>
    <t>Součást VŠ</t>
  </si>
  <si>
    <t>Stručný obsah projektu</t>
  </si>
  <si>
    <t>Objem dotace
(tis. Kč)</t>
  </si>
  <si>
    <t>Období realizace</t>
  </si>
  <si>
    <t>Finanční zdroj pořízení</t>
  </si>
  <si>
    <t>Kódové označení dotačního titulu</t>
  </si>
  <si>
    <t>Poznámky a komentáře</t>
  </si>
  <si>
    <t>1.</t>
  </si>
  <si>
    <t>2</t>
  </si>
  <si>
    <t>2.</t>
  </si>
  <si>
    <t>1</t>
  </si>
  <si>
    <t>3.</t>
  </si>
  <si>
    <t>4.</t>
  </si>
  <si>
    <t>5.</t>
  </si>
  <si>
    <t>10.</t>
  </si>
  <si>
    <t>11.</t>
  </si>
  <si>
    <t>12.</t>
  </si>
  <si>
    <t>13.</t>
  </si>
  <si>
    <t>14.</t>
  </si>
  <si>
    <t>15.</t>
  </si>
  <si>
    <t>16.</t>
  </si>
  <si>
    <t>17.</t>
  </si>
  <si>
    <t>18.</t>
  </si>
  <si>
    <t>19.</t>
  </si>
  <si>
    <t>20.</t>
  </si>
  <si>
    <t>21.</t>
  </si>
  <si>
    <t>22.</t>
  </si>
  <si>
    <t>23.</t>
  </si>
  <si>
    <t>24.</t>
  </si>
  <si>
    <t>25.</t>
  </si>
  <si>
    <t>Finanční zdroj pořízení:</t>
  </si>
  <si>
    <t>OP VK</t>
  </si>
  <si>
    <t>OP VaVpI</t>
  </si>
  <si>
    <t xml:space="preserve">OP PA   </t>
  </si>
  <si>
    <t xml:space="preserve">ROP    </t>
  </si>
  <si>
    <t xml:space="preserve">OP PK   </t>
  </si>
  <si>
    <t>OP VVV</t>
  </si>
  <si>
    <t>dotace z dalších titulů státního rozpočtu (např. NPU)</t>
  </si>
  <si>
    <t>finanční zdroje z vyšších samosprávných celků (krajů)</t>
  </si>
  <si>
    <t>Tab. 2: Seznam pořízených jedinečných přístrojů, funkčních celků přístrojového vybavení a SW</t>
  </si>
  <si>
    <t>Jedinečný přístroj / vybavení laboratoře / vybavení učebny / SW</t>
  </si>
  <si>
    <t>Umístění</t>
  </si>
  <si>
    <t xml:space="preserve">Rok pořízení                    </t>
  </si>
  <si>
    <t>Počet kusů                  (u jedinečných přístrojů)</t>
  </si>
  <si>
    <t>Pořizovací cena 
(tis. Kč)</t>
  </si>
  <si>
    <t>Zůstatková cena 
(tis. Kč)</t>
  </si>
  <si>
    <t>Elektronový mikroskop</t>
  </si>
  <si>
    <t>26.</t>
  </si>
  <si>
    <t>27.</t>
  </si>
  <si>
    <t>28.</t>
  </si>
  <si>
    <t>29.</t>
  </si>
  <si>
    <t>30.</t>
  </si>
  <si>
    <t>ISPROFIN – programové financování</t>
  </si>
  <si>
    <t>ROP</t>
  </si>
  <si>
    <t>OP PK</t>
  </si>
  <si>
    <t>dotace z dalších titulů státního rozpočtu (např. infrastruktura VaVaI)</t>
  </si>
  <si>
    <t>vlastní finanční zdroje – interní (včetně úvěrů splácených z vlastních zdrojů)</t>
  </si>
  <si>
    <t>vlastní finanční zdroje – jiné subjekty (např. dary)</t>
  </si>
  <si>
    <t>pozn. zdroje lze kombinovat</t>
  </si>
  <si>
    <t>Tab. 1a: Pasport budov v majetku  VŠ</t>
  </si>
  <si>
    <t xml:space="preserve">12/2015 </t>
  </si>
  <si>
    <t>Aktualizováno k:</t>
  </si>
  <si>
    <t>Identifikace budov:</t>
  </si>
  <si>
    <t>budovy v majetku VŠ</t>
  </si>
  <si>
    <t>Popis objektu</t>
  </si>
  <si>
    <t>Adresa</t>
  </si>
  <si>
    <t>Technický stav objektu</t>
  </si>
  <si>
    <t>Stávající využití</t>
  </si>
  <si>
    <r>
      <t>Využitelnost objektu (m</t>
    </r>
    <r>
      <rPr>
        <b/>
        <vertAlign val="superscript"/>
        <sz val="10"/>
        <rFont val="Century Gothic"/>
        <family val="2"/>
        <charset val="238"/>
      </rPr>
      <t>2</t>
    </r>
    <r>
      <rPr>
        <b/>
        <sz val="10"/>
        <rFont val="Century Gothic"/>
        <family val="2"/>
        <charset val="238"/>
      </rPr>
      <t>)</t>
    </r>
  </si>
  <si>
    <t xml:space="preserve">Výhledové využití </t>
  </si>
  <si>
    <t>Bezbarié-rovost</t>
  </si>
  <si>
    <t>Komentář</t>
  </si>
  <si>
    <t>PUČ VVV</t>
  </si>
  <si>
    <t>PUČ ADM</t>
  </si>
  <si>
    <t>PUČ                  KIV</t>
  </si>
  <si>
    <t>PUČ                  OST</t>
  </si>
  <si>
    <t>PUČ celkem</t>
  </si>
  <si>
    <t>PU                         TVZ</t>
  </si>
  <si>
    <t>PU                UBZ</t>
  </si>
  <si>
    <t>PU         
STZ</t>
  </si>
  <si>
    <t>PU                OST</t>
  </si>
  <si>
    <t>PU
celkem</t>
  </si>
  <si>
    <t>ETF - děkanát, výuka</t>
  </si>
  <si>
    <t>Praha 1, Černá 9/646</t>
  </si>
  <si>
    <t>A</t>
  </si>
  <si>
    <t>10</t>
  </si>
  <si>
    <t>ano</t>
  </si>
  <si>
    <t>ETF - děkanát</t>
  </si>
  <si>
    <t>B</t>
  </si>
  <si>
    <t>HTF - kolej</t>
  </si>
  <si>
    <t>Praha 3, Roháčova 66/1305</t>
  </si>
  <si>
    <t>ne</t>
  </si>
  <si>
    <t>dle znalec.posudku, pronajímáme CČSH</t>
  </si>
  <si>
    <t>PF</t>
  </si>
  <si>
    <t>Praha 1, nám. Curieových 7/901</t>
  </si>
  <si>
    <t>1. LF</t>
  </si>
  <si>
    <t>Praha 2, U Nemocnice 3, Salmovská 5, čp. 1563</t>
  </si>
  <si>
    <t>1.LF</t>
  </si>
  <si>
    <t>Praha 2, U Nemocnice 5, Salmovská 1,3, čp. 478</t>
  </si>
  <si>
    <t>Praha 2, Studničkova 7, čp. 2028</t>
  </si>
  <si>
    <t>1. LF - dvorní objekt</t>
  </si>
  <si>
    <t>1. LF - Hlavův ústav</t>
  </si>
  <si>
    <t>Praha 2, Studničkova 2,4, čp. 2039</t>
  </si>
  <si>
    <t>1.LF - dvorní objekt</t>
  </si>
  <si>
    <t>1. LF - Purkyňův ústav</t>
  </si>
  <si>
    <t>Praha 2, Albertov 4, čp. 2048</t>
  </si>
  <si>
    <t>Praha 2, Albertov 5,  čp. 2029</t>
  </si>
  <si>
    <t>Praha 2, Albertov 5/2029 - zvířetník</t>
  </si>
  <si>
    <t>Praha 2, Albertov 7,  čp. 2049</t>
  </si>
  <si>
    <t>Praha 2, U Nemocnice 4, čp. 497</t>
  </si>
  <si>
    <t>1. LF - děkanát</t>
  </si>
  <si>
    <t>Praha 2, Kateřinská 32, Na Bojišti 3, čp. 1660</t>
  </si>
  <si>
    <t>1.LF (+ PřF, AV) - SO 001 Biotechnolog. a biomedicínské centrum</t>
  </si>
  <si>
    <t>Vestec, Průmyslová 595</t>
  </si>
  <si>
    <t>3</t>
  </si>
  <si>
    <r>
      <t>celková plocha 17 818 m</t>
    </r>
    <r>
      <rPr>
        <vertAlign val="superscript"/>
        <sz val="8"/>
        <rFont val="Century Gothic"/>
        <family val="2"/>
        <charset val="238"/>
      </rPr>
      <t>2</t>
    </r>
  </si>
  <si>
    <t>1.LF (+ PřF, AV) - SO 002 Zvířetník</t>
  </si>
  <si>
    <t>celková plocha 6 590 m2</t>
  </si>
  <si>
    <t>1.LF (+ PřF, AV) - SO 005 Energocentrum</t>
  </si>
  <si>
    <t>celková plocha 1 718 m2</t>
  </si>
  <si>
    <t>2. LF - nová budova</t>
  </si>
  <si>
    <t>Praha 5, Plzeňská 130</t>
  </si>
  <si>
    <t>2. LF - budova A, B</t>
  </si>
  <si>
    <t>3-demolice</t>
  </si>
  <si>
    <t>2. LF - budova E</t>
  </si>
  <si>
    <t>2. LF - sklady, kotelna, zvířetník</t>
  </si>
  <si>
    <t>3. LF - děkanát</t>
  </si>
  <si>
    <t>Praha 10, Ruská 87/2411</t>
  </si>
  <si>
    <t>3. LF</t>
  </si>
  <si>
    <t>Praha 2, Ke Karlovu 4/458</t>
  </si>
  <si>
    <t xml:space="preserve">LF Pl </t>
  </si>
  <si>
    <t>Plzeň, Husova 3/654, 657</t>
  </si>
  <si>
    <t>děkanát přestěhován do nové bud.</t>
  </si>
  <si>
    <t>LF Pl - Procházkův pavilon</t>
  </si>
  <si>
    <t>Plzeň, Karlovarská 48/585</t>
  </si>
  <si>
    <t>LF Pl - zvěřinec</t>
  </si>
  <si>
    <t>LF Pl - Šafránkův pavilon</t>
  </si>
  <si>
    <t>Plzeň, Alej Svobody 31/703</t>
  </si>
  <si>
    <t>Plzeň, Lidická 1/517</t>
  </si>
  <si>
    <t>částečně</t>
  </si>
  <si>
    <t>LF Pl - sklad, garáže</t>
  </si>
  <si>
    <t>LF Pl - ústav hygieny</t>
  </si>
  <si>
    <t>Plzeň, Lidická 4/538</t>
  </si>
  <si>
    <t>LF Pl- ústav tělov. lékařství</t>
  </si>
  <si>
    <t>Plzeň, Lidická 6/474</t>
  </si>
  <si>
    <t>LF Pl - Biomedicinské centrum (SO 01,02)</t>
  </si>
  <si>
    <t>Plzeň, Alej Svobody 76/1655</t>
  </si>
  <si>
    <t>2,8</t>
  </si>
  <si>
    <t>LF Pl - Biomedicinské centrum (SO 04)</t>
  </si>
  <si>
    <t>LF Pl - Biomedicinské centrum (SO 08)</t>
  </si>
  <si>
    <t>LF HK - hlavní budova</t>
  </si>
  <si>
    <t>Hradec Králové, areál Šimkova 870</t>
  </si>
  <si>
    <t>Hradec Králové, areál Šimkova 871</t>
  </si>
  <si>
    <t>LF HK - RIL</t>
  </si>
  <si>
    <t>LF HK - Výukové centrum UK</t>
  </si>
  <si>
    <t xml:space="preserve">Nový Hradec Králové, areál fakultní nemocnice </t>
  </si>
  <si>
    <t xml:space="preserve">LF HK - Lékařská knihovna </t>
  </si>
  <si>
    <t>Hradec Králové,  Na Hradě 91</t>
  </si>
  <si>
    <t>Kampus - LF HK/ FaF</t>
  </si>
  <si>
    <t>Nový Hradec Králové, Zborovská 2089</t>
  </si>
  <si>
    <t xml:space="preserve">FaF HK - Severní budova </t>
  </si>
  <si>
    <t>Hradec Králové, Heyrovského 1203</t>
  </si>
  <si>
    <t xml:space="preserve">FaF HK - Jižní budova </t>
  </si>
  <si>
    <t xml:space="preserve">Hradec Králové, Heyrovského 1203 </t>
  </si>
  <si>
    <t>FaF HK - nová posluchárna</t>
  </si>
  <si>
    <t>FaF HK- Výuková budova v ZLR</t>
  </si>
  <si>
    <t>FaF HK - AT stanice vody</t>
  </si>
  <si>
    <t>Kampus FaF/ LF HK</t>
  </si>
  <si>
    <t xml:space="preserve">FaF HK-Výuková bud. Zámostí </t>
  </si>
  <si>
    <t xml:space="preserve">Hradec Králové, Malšovice, Zámostí 683, </t>
  </si>
  <si>
    <t>FaF HK loděnice</t>
  </si>
  <si>
    <t>Hradec Králové - Malšovice</t>
  </si>
  <si>
    <t>FF</t>
  </si>
  <si>
    <t>Praha 1, nám. J. Palacha 2/1</t>
  </si>
  <si>
    <t>Praha 1, nám. J. Palacha 2/2</t>
  </si>
  <si>
    <t>Praha 1, Hybernská 3/1036</t>
  </si>
  <si>
    <t>FF - budova neužívaná</t>
  </si>
  <si>
    <t>Praha 1, Opletalova 47/985</t>
  </si>
  <si>
    <t>1,8</t>
  </si>
  <si>
    <t>k rekonstrukci</t>
  </si>
  <si>
    <t>Praha 1, Opletalova 49/986</t>
  </si>
  <si>
    <t>FF - terénní stanice</t>
  </si>
  <si>
    <t>Mělník, Nůšařská 774</t>
  </si>
  <si>
    <t>8</t>
  </si>
  <si>
    <t>PřF - děkanát, geol., geograf. obory</t>
  </si>
  <si>
    <t>Praha 2, Albertov 6/2038</t>
  </si>
  <si>
    <t>1,8,10</t>
  </si>
  <si>
    <t>PřF - chemické obory</t>
  </si>
  <si>
    <t xml:space="preserve">Praha 2, Hlavova 8/2030 </t>
  </si>
  <si>
    <t>PřF - biologické obory</t>
  </si>
  <si>
    <t>Praha 2, Viničná 5 /1965</t>
  </si>
  <si>
    <t>PřF - skleník</t>
  </si>
  <si>
    <t>Praha 2, Viničná 7/1594</t>
  </si>
  <si>
    <t>PřF - zvířetník</t>
  </si>
  <si>
    <t>PřF - ústav pro ŽP</t>
  </si>
  <si>
    <t xml:space="preserve">Praha 2, Benátská 2/433 </t>
  </si>
  <si>
    <t>PřF - budovy a skleníky - Botan.zahrada</t>
  </si>
  <si>
    <t xml:space="preserve">Praha 2, Na Slupi/ Benátská </t>
  </si>
  <si>
    <t>8,10</t>
  </si>
  <si>
    <t>PřF - genetická zahrada, skleníky</t>
  </si>
  <si>
    <t>Praha 2, Albertov 8</t>
  </si>
  <si>
    <t>PřF - Správa botanické zahrady, studijní</t>
  </si>
  <si>
    <t xml:space="preserve">Praha 2, Na Slupi 16 </t>
  </si>
  <si>
    <t>PřF - loděnice, středisko specializ. tělovýchovy</t>
  </si>
  <si>
    <t xml:space="preserve">Praha 4, Podolské nábřeží N4 </t>
  </si>
  <si>
    <t>PřF</t>
  </si>
  <si>
    <t xml:space="preserve">Praha 2, Benátská 4 </t>
  </si>
  <si>
    <t>PřF - provizorní dřevěné pavilony</t>
  </si>
  <si>
    <t xml:space="preserve">Praha 2, Horská 3 </t>
  </si>
  <si>
    <t>k demolici</t>
  </si>
  <si>
    <t>PřF - Geologické obory</t>
  </si>
  <si>
    <t xml:space="preserve">Praha 2, Albertov 3/2078 </t>
  </si>
  <si>
    <t>PřF (+ 1.LF, AV) - SO 001 Biotechnolog. a biomedicínské centrum</t>
  </si>
  <si>
    <t>PřF (+ 1.LF, AV) - SO 002 Zvířetník</t>
  </si>
  <si>
    <t>PřF (+ 1.LF, AV) - SO 005 Energocentrum</t>
  </si>
  <si>
    <t>PřF - terénní stanice</t>
  </si>
  <si>
    <t>Rejvíz čp. 77, okr. Jeseník</t>
  </si>
  <si>
    <t>Rejvíz čp. 83, okr. Jeseník</t>
  </si>
  <si>
    <t>Velemín čp.142, okr.Litoměřice</t>
  </si>
  <si>
    <t>Tchořovice čp. 71, okr. Strakonice</t>
  </si>
  <si>
    <t>Horusice čp. 56, okr. Tábor</t>
  </si>
  <si>
    <t>PřF - mobilní buňky na cizím pozemku</t>
  </si>
  <si>
    <t xml:space="preserve">Zbečno-Klíčava, bez čp. </t>
  </si>
  <si>
    <t>PřF - VVV centrum geotermální energie</t>
  </si>
  <si>
    <t>areál kasáren Litoměřice, parc.č. 4008/113, Litoměřice</t>
  </si>
  <si>
    <t>9</t>
  </si>
  <si>
    <t>plánováno pro přestavbu na VaVaV centrum</t>
  </si>
  <si>
    <t>MFF - těžké laboratoře</t>
  </si>
  <si>
    <t>Praha 8, V Holešovičkách 2/747</t>
  </si>
  <si>
    <t>MFF - vývojové dílny</t>
  </si>
  <si>
    <t>MFF - kryopavilon</t>
  </si>
  <si>
    <t>MFF - katedrový objekt</t>
  </si>
  <si>
    <t>MFF - objekt poslucháren</t>
  </si>
  <si>
    <t>MFF - trafostanice</t>
  </si>
  <si>
    <t>MFF - garáže</t>
  </si>
  <si>
    <t>MFF - děkanát, výuka</t>
  </si>
  <si>
    <t>Praha 2, Ke Karlovu 3/2027</t>
  </si>
  <si>
    <t>MFF</t>
  </si>
  <si>
    <t>Praha 2, Ke Karlovu 5/2026</t>
  </si>
  <si>
    <t>Praha 1, Malostranské nám. 25/2</t>
  </si>
  <si>
    <t>Praha 8, Sokolovská 83/49</t>
  </si>
  <si>
    <t>MFF - sportovní centrum</t>
  </si>
  <si>
    <t>Praha 2,  Albertov 2098</t>
  </si>
  <si>
    <t>PedF</t>
  </si>
  <si>
    <t>Praha 1, Myslíkova 7/208</t>
  </si>
  <si>
    <t>Brandýs n.L., Fakultní 1864</t>
  </si>
  <si>
    <t>Brandýs n.L., Královická 915</t>
  </si>
  <si>
    <t>FSV - Hollar</t>
  </si>
  <si>
    <t>Praha 1, Smetanovo nábř. 6/995</t>
  </si>
  <si>
    <t>FSV - Galerie Hollar</t>
  </si>
  <si>
    <t>FSV</t>
  </si>
  <si>
    <t>Praha 1, Opletalova 26/1606</t>
  </si>
  <si>
    <t>FTVS</t>
  </si>
  <si>
    <t>Praha 6, Martího 31/269</t>
  </si>
  <si>
    <t>FTVS - tělocvična</t>
  </si>
  <si>
    <t>Praha 1, Nosticova 4/468</t>
  </si>
  <si>
    <t>FTVS - loděnice</t>
  </si>
  <si>
    <t>Praha 7, Troja , U sport. kanálu 789</t>
  </si>
  <si>
    <t>FTVS - horská chata</t>
  </si>
  <si>
    <t>Pec p. Sněžkou 34, okr. Trutnov</t>
  </si>
  <si>
    <t>FTVS - výcvikové středisko</t>
  </si>
  <si>
    <t>Plavsko 89, okr. Jindřichův Hradec</t>
  </si>
  <si>
    <t xml:space="preserve">Horní Malá Úpa 79, okr. Trutnov </t>
  </si>
  <si>
    <t>SBZ / FHS, FSV, FF</t>
  </si>
  <si>
    <t xml:space="preserve">Praha 5, U Kříže 8/661 </t>
  </si>
  <si>
    <t>SBZ / FHS, FSV, FF - knihovna</t>
  </si>
  <si>
    <t>Praha 5, U Kříže 611</t>
  </si>
  <si>
    <t xml:space="preserve">ÚJOP - ředitelství </t>
  </si>
  <si>
    <t>Praha 2, Vratislavova 10/29</t>
  </si>
  <si>
    <t xml:space="preserve">ÚJOP </t>
  </si>
  <si>
    <t>Praha 10, areál kolejí Vltava-Hostivař: Weilova 1448</t>
  </si>
  <si>
    <t>ÚJOP - restaurace</t>
  </si>
  <si>
    <t>ÚJOP</t>
  </si>
  <si>
    <t>Praha 10, areál kolejí Vltava-Hostivař: Weilova 1452</t>
  </si>
  <si>
    <t>Praha 10, areál kolejí Vltava-Hostivař: Weilova 1453</t>
  </si>
  <si>
    <t>ÚJOP - školící středisko</t>
  </si>
  <si>
    <t>Poděbrady, Zámek 1/1</t>
  </si>
  <si>
    <t>ÚJOP - školící stř. a sp. hala</t>
  </si>
  <si>
    <t>Poděbrady, Opletalova 1065</t>
  </si>
  <si>
    <t xml:space="preserve">Poděbrady, Opletalova 77 </t>
  </si>
  <si>
    <t>ÚJOP - loděnice</t>
  </si>
  <si>
    <t>Poděbrady, Pražská</t>
  </si>
  <si>
    <t>Mariánské Lázně, Karlovarská 333</t>
  </si>
  <si>
    <t>Mariánské Lázně, Hlavní 389</t>
  </si>
  <si>
    <t xml:space="preserve">Mariánské Lázně, Hlavní 390 </t>
  </si>
  <si>
    <t>Dobruška, Solnická 777</t>
  </si>
  <si>
    <t>ÚJOP - mimo provoz</t>
  </si>
  <si>
    <t>Zahrádky u České Lípy, Zahrádky 1</t>
  </si>
  <si>
    <t xml:space="preserve">ÚJOP - byt správce </t>
  </si>
  <si>
    <t xml:space="preserve">Zahrádky u České Lípy, Zahrádky 3 </t>
  </si>
  <si>
    <t>údaj není z EFY, pronájem</t>
  </si>
  <si>
    <t>ÚJOP - nad menzou Albertov</t>
  </si>
  <si>
    <t xml:space="preserve">Praha 2,  Albertov ev. 7/3a </t>
  </si>
  <si>
    <t>KaM - Arnošta z Pardubic - ředitelství + menza</t>
  </si>
  <si>
    <t>Praha 1, Voršilská 1/144</t>
  </si>
  <si>
    <t>KaM - Arnošta z Pardubic - pro fakulty</t>
  </si>
  <si>
    <t>před rekonstrukcí</t>
  </si>
  <si>
    <t>KaM - Jednota</t>
  </si>
  <si>
    <t>Praha 1, Opletalova 38/1663</t>
  </si>
  <si>
    <t>KaM - menza Albertov</t>
  </si>
  <si>
    <t>Praha 2, Albertov ev. 7</t>
  </si>
  <si>
    <t>KaM - Budeč</t>
  </si>
  <si>
    <t>Praha 2, Wenzigova 20/1982</t>
  </si>
  <si>
    <t>KaM - Švehlova</t>
  </si>
  <si>
    <t>Praha 3, Slavíkova 22/1499</t>
  </si>
  <si>
    <t>KaM - menza mimo provoz</t>
  </si>
  <si>
    <t>mimo provoz</t>
  </si>
  <si>
    <t>KaM - Vltava, Otava</t>
  </si>
  <si>
    <t>Praha 4, Chemická 953, 954</t>
  </si>
  <si>
    <t>KaM - Na Větrníku</t>
  </si>
  <si>
    <t>Praha 6, Na Větrníku 1929 - 1934</t>
  </si>
  <si>
    <t>KaM - Hvězda</t>
  </si>
  <si>
    <t>Praha 6, Zvoníčkova 1925- 1928</t>
  </si>
  <si>
    <t>KaM - Kajetánka</t>
  </si>
  <si>
    <t>Praha 6, Radimova 12/35</t>
  </si>
  <si>
    <t>Praha 6, Na Petynce 2303</t>
  </si>
  <si>
    <t>KaM - Komenského</t>
  </si>
  <si>
    <t>Praha 6, Parléřova 6/682</t>
  </si>
  <si>
    <t>KaM - 17. listopadu</t>
  </si>
  <si>
    <t>Praha 8, Pátkova 3/2135, 2136</t>
  </si>
  <si>
    <t>FHS - 17. listopadu (býv. menza)</t>
  </si>
  <si>
    <t>Praha 8, Pátkova 3/2137</t>
  </si>
  <si>
    <t>k přestavbě pro FHS</t>
  </si>
  <si>
    <t>KaM - Hostivař</t>
  </si>
  <si>
    <t>Praha 10, Weilova 1144</t>
  </si>
  <si>
    <t>Praha 10, Weilova 1446</t>
  </si>
  <si>
    <t>Praha 10, Weilova 1447</t>
  </si>
  <si>
    <t>Praha 10, Weilova 1449</t>
  </si>
  <si>
    <t>Praha 10, Weilova 1450</t>
  </si>
  <si>
    <t>Praha 10, Weilova 1451</t>
  </si>
  <si>
    <t>Praha 10, Weilova 1505</t>
  </si>
  <si>
    <t>Praha 10, Weilova 1144, budova C</t>
  </si>
  <si>
    <t>Praha 10, Weilova budova A,B</t>
  </si>
  <si>
    <t>pronajímáno po místnostech</t>
  </si>
  <si>
    <t>KaM - menza Sport</t>
  </si>
  <si>
    <t>Praha 6, J. Martího 31</t>
  </si>
  <si>
    <t>uvedeno v objektu fakulty</t>
  </si>
  <si>
    <t>KaM - menza Právnická</t>
  </si>
  <si>
    <t>KaM - Menza  U Kříže</t>
  </si>
  <si>
    <t>KaM - výdejna Lidická</t>
  </si>
  <si>
    <t>Plzeň, Lidická 1</t>
  </si>
  <si>
    <t>KaM - Nová Kolej</t>
  </si>
  <si>
    <t>Brandýs n.L., Kralovická 1425</t>
  </si>
  <si>
    <t>KaM - Heyrovského</t>
  </si>
  <si>
    <t>Plzeň, Heyrovského 5/2428</t>
  </si>
  <si>
    <t>KaM - Bolevecká</t>
  </si>
  <si>
    <t>Plzeň, Bolevecká 34/915</t>
  </si>
  <si>
    <t>KaM - Šafránkův pavilon</t>
  </si>
  <si>
    <t xml:space="preserve">KaM - Na Kotli </t>
  </si>
  <si>
    <t>Hradec Králové, Na Kotli 1145</t>
  </si>
  <si>
    <t>Hradec Králové, Na Kotli 1146</t>
  </si>
  <si>
    <t>Hradec Králové, Na Kotli 1147</t>
  </si>
  <si>
    <t>Hradec Králové, Na Kotli 1148</t>
  </si>
  <si>
    <t>Hradec Králové, Na Kotli 1149</t>
  </si>
  <si>
    <t>KaM - Jana Palacha</t>
  </si>
  <si>
    <t>Nový Hradec Králové, Palachova 1136</t>
  </si>
  <si>
    <t>Nový Hradec Králové, Palachova 1137</t>
  </si>
  <si>
    <t>RUK - Karolinum</t>
  </si>
  <si>
    <t>Praha 1, Železná 9/541</t>
  </si>
  <si>
    <t>RUK - Rektorské křídlo</t>
  </si>
  <si>
    <t>Praha 1, Ovocný trh 3/541</t>
  </si>
  <si>
    <t>RUK - Věžní objekt</t>
  </si>
  <si>
    <t>Praha 1, Ovocný trh 5/560</t>
  </si>
  <si>
    <t>RUK - Stockhaus</t>
  </si>
  <si>
    <t xml:space="preserve">RUK - archiv </t>
  </si>
  <si>
    <t>Praha  1, Celetná 560, 561</t>
  </si>
  <si>
    <t>RUK - U tří panen</t>
  </si>
  <si>
    <t>Praha 1, Kamzíkova 4/542</t>
  </si>
  <si>
    <t>byty</t>
  </si>
  <si>
    <t>RUK - Caretto-Millesimovský palác</t>
  </si>
  <si>
    <t>Praha 1, Celetná 13/597</t>
  </si>
  <si>
    <t>RUK - Opitz, hotel</t>
  </si>
  <si>
    <t>Praha 1, Celetná 14/559</t>
  </si>
  <si>
    <t>RUK - Opitz, dvorní objekty</t>
  </si>
  <si>
    <t xml:space="preserve">Praha 1, Celetná 16/560 </t>
  </si>
  <si>
    <t>RUK - Jeřábkův dům</t>
  </si>
  <si>
    <t xml:space="preserve">Praha 1, Celetná 18/561   </t>
  </si>
  <si>
    <t>RUK - J. dům- dvorní křídlo</t>
  </si>
  <si>
    <t xml:space="preserve">Praha 1, Celetná 18/561  </t>
  </si>
  <si>
    <t>RUK - Buquoy</t>
  </si>
  <si>
    <t xml:space="preserve">Praha 1, Celetná 20/562   </t>
  </si>
  <si>
    <t xml:space="preserve">Praha 1, Ovocný trh 7/562   </t>
  </si>
  <si>
    <t>Praha 1, Ovocný trh 7/562  východní křídlo</t>
  </si>
  <si>
    <t>Praha 1, Ovocný trh 7/562  západní křídlo</t>
  </si>
  <si>
    <t>RUK - Stará Astorie</t>
  </si>
  <si>
    <t xml:space="preserve">Praha 1, Celetná 22/563  </t>
  </si>
  <si>
    <t>RUK - Nová Astorie</t>
  </si>
  <si>
    <t>Praha 1, Ovocný trh 9/563</t>
  </si>
  <si>
    <t>RUK - Betlém</t>
  </si>
  <si>
    <t>Praha 1, Celetná 24/564</t>
  </si>
  <si>
    <t>RUK - Petrská</t>
  </si>
  <si>
    <t>Praha 1, Petrská 3/1180</t>
  </si>
  <si>
    <t>v rekonstrukci</t>
  </si>
  <si>
    <t xml:space="preserve">SBZ  </t>
  </si>
  <si>
    <t>Praha 6, Na Větrníku 2034</t>
  </si>
  <si>
    <t xml:space="preserve">k pronájmu/ přestavbě </t>
  </si>
  <si>
    <t>RUK - dopravní středisko</t>
  </si>
  <si>
    <t xml:space="preserve">Praha 5, Plzeňská 130 </t>
  </si>
  <si>
    <t xml:space="preserve">RUK - Hotel Krystal CDMS </t>
  </si>
  <si>
    <t>Martího 2/407</t>
  </si>
  <si>
    <t>RUK - výcvikové středisko</t>
  </si>
  <si>
    <t>Špindlerův mlýn, Patejdlova bouda 83, 82</t>
  </si>
  <si>
    <t>1,10</t>
  </si>
  <si>
    <t>Albeř 99 - výcvik stř., Nová Bystřice</t>
  </si>
  <si>
    <t>Dobronice č.evid.3 - výcvik. stř., okr. Tábor</t>
  </si>
  <si>
    <t>Horní poříčí 59, Stř. Hoštice, okr. Strakonice</t>
  </si>
  <si>
    <t>RUK - archiv</t>
  </si>
  <si>
    <t xml:space="preserve">Lešetice u Příbrami, 262 31 Milín </t>
  </si>
  <si>
    <t>RUK - Sportovní centrum Hostivař</t>
  </si>
  <si>
    <t>Praha 10, Bruslařská 10/1132</t>
  </si>
  <si>
    <t>Vysvětlivky k tab. 1a</t>
  </si>
  <si>
    <t>další řádky pro doplnění dat lze volně přidávat dle potřeby (nezapomenou nakopírovat buňky s rozbalovacím menu)</t>
  </si>
  <si>
    <t>Technický stav objektu:</t>
  </si>
  <si>
    <t>novostavba nebo objekt nebo část objektu po rekonstrukci - vyhovující stav</t>
  </si>
  <si>
    <t>objekt nebo jeho část vyžadující rekonstrukci</t>
  </si>
  <si>
    <t>předhavarijní stav objektu, potřeba generální opravy</t>
  </si>
  <si>
    <t>neobyvatelné, havarijní stav</t>
  </si>
  <si>
    <t>pozn. v případě, že část objektu vyžaduje opravu či rekonstrukci (2, 3, 4) a část objektu již byla zrekonstruována (1), uveďte tuto skutečnost do dvou samostatných řádků se stejnou identifikací objektu a do každého řádku v sloupcích využitelnosti uveďte odpovídající výměru ploch dané části a rovněž uveďte odpovídající finanční zdroje pořízení. Součet výměr PUČ a PU v řádcích pro daný objekt pak musí odpovídat celkovým hodnotám za objekt</t>
  </si>
  <si>
    <t>Stávající využití:</t>
  </si>
  <si>
    <t>objekt nebo jeho část využívá VŠ pro vlastní potřebu</t>
  </si>
  <si>
    <t>objekt nebo jeho část VŠ dlouhodobě pronajímá (rok a déle) - nájemce či jiné případné upřesnění uveďte do komentáře</t>
  </si>
  <si>
    <t>pozn. v případě, že část objektu VŠ využívá pro vlastní potřebu (A) a další část pronajímá jinému subjektu (B), uveďte tuto skutečnost do dvou samostatných řádků se stejnou identifikací objektu a do každého řádku v sloupcích využitelnosti uveďte odpovídající výměru ploch dané části a rovněž uveďte odpovídající finanční zdroje pořízení. Součet výměr PUČ a PU v řádcích pro daný objekt pak musí odpovídat celkovým hodnotám za objekt. V případě potřeby lze ještě variantně kombinovat s technickým stavem objektu</t>
  </si>
  <si>
    <t>Využitelnost:</t>
  </si>
  <si>
    <t xml:space="preserve">PUČ VVV </t>
  </si>
  <si>
    <t xml:space="preserve">využití pro vzdělávací a/nebo vědecko-výzkumnou činnost (posluchárny, učebny, seminární místnosti, konzultační místnosti, pracovny, laboratoře, dílny praktické výuky, rýsovny, ateliéry, apod.) včetně s výukou či vědecko-výzkumnou činností přímo souvisejících pomocných prostor (promítárny, přípravny, příruční sklady, váhovny, hygienické smyčky, apod.) </t>
  </si>
  <si>
    <t>využití pro administrativní činnost (zasedací místnosti, kanceláře) včetně souvisejících pomocných prostor (příruční archivy a sklady, denní místnosti, apod.) správy vysoké školy (rektorát) a jejích jednotlivých součástí  (děkanáty, sekretariáty)</t>
  </si>
  <si>
    <t xml:space="preserve">PUČ KIV </t>
  </si>
  <si>
    <t>využití pro centrální či fakultní knihovny (čítárny, studovny, kanceláře, apod.), informační a výpočetní centra (jednací místnosti, místnosti pro prezentaci, kanceláře, místnosti pro umístění HW a další techniku) včetně souvisejících pomocných prostor (sklady, archivy, hyg. zařízení , dílny, apod.)</t>
  </si>
  <si>
    <t>PUČ OST</t>
  </si>
  <si>
    <t>sociální zařízení, plochy pro ekonomickou a hospodářskou činnost, dílny údržby, centrální sklady a archivy  a další, které nelze zařadit do předcházejících kategorií a nejsou prostorami komunikací a technického vybavení</t>
  </si>
  <si>
    <t>PU TVZ</t>
  </si>
  <si>
    <t>podpůrná infrastruktura – veškeré plochy krytých sportovních a tělovýchovných zařízení (tělocvičny, bazény, sauny, posilovny, nářaďovny, šatny, hygienická zařízení, související kancelářské, skladovací a komunikační prostory)</t>
  </si>
  <si>
    <t>PU UBZ</t>
  </si>
  <si>
    <t>podpůrná infrastruktura – veškeré plochy ubytovacích zařízení (pokoje, hygienická zařízení, společenské a provozně správní místnosti, komunikační prostory, apod.)</t>
  </si>
  <si>
    <t>PU STZ</t>
  </si>
  <si>
    <t>podpůrná infrastruktura – veškeré plochy stravovacích zařízení (výrobní a skladovací prostory, jídelny, hygienická zařízení, prostory pro správu, komunikační prostory, apod.)</t>
  </si>
  <si>
    <t xml:space="preserve">PU OST </t>
  </si>
  <si>
    <t>podpůrná infrastruktura – veškeré plochy ostatní (komunikace a technické prostoty a dále ostatní, které nelze zařadit do předcházejících tří kategorií PU)</t>
  </si>
  <si>
    <t>PUČ</t>
  </si>
  <si>
    <r>
      <t>čistá užitková plocha (m</t>
    </r>
    <r>
      <rPr>
        <i/>
        <vertAlign val="superscript"/>
        <sz val="10"/>
        <rFont val="Century Gothic"/>
        <family val="2"/>
        <charset val="238"/>
      </rPr>
      <t>2</t>
    </r>
    <r>
      <rPr>
        <i/>
        <sz val="10"/>
        <rFont val="Century Gothic"/>
        <family val="2"/>
        <charset val="238"/>
      </rPr>
      <t>) = podlahová plocha místností, v nichž probíhá činnost, pro kterou je zařízení určeno. Je dána užitkovou plochou zmenšenou o plochu komunikací a technického vybavení</t>
    </r>
  </si>
  <si>
    <t>PU</t>
  </si>
  <si>
    <r>
      <t>užitková plocha podpůrné infrastruktury (m</t>
    </r>
    <r>
      <rPr>
        <i/>
        <vertAlign val="superscript"/>
        <sz val="10"/>
        <rFont val="Century Gothic"/>
        <family val="2"/>
        <charset val="238"/>
      </rPr>
      <t>2</t>
    </r>
    <r>
      <rPr>
        <i/>
        <sz val="10"/>
        <rFont val="Century Gothic"/>
        <family val="2"/>
        <charset val="238"/>
      </rPr>
      <t>) =  plocha podlah všech místností, včetně plochy komunikací (schodiště, chodby) a technického vybavení (strojovny, kotelny, zásobníky paliv, předávacíc stanice, rozvodny, apod.)</t>
    </r>
  </si>
  <si>
    <t>Výhledové využití:</t>
  </si>
  <si>
    <t>beze změn</t>
  </si>
  <si>
    <t>prodej</t>
  </si>
  <si>
    <t>jiné (pronájem, demolice apod.) - nutné blíže specifikovat v komentáři</t>
  </si>
  <si>
    <t>původní majetek – převod podle zákona č. 111/1998 Sb.</t>
  </si>
  <si>
    <t>Bezbariérovost:</t>
  </si>
  <si>
    <t>Uveďte rok zahájení a předpokládaný rok ukončení dlouhodobého pronájmu</t>
  </si>
  <si>
    <t>Doba pronájmu:</t>
  </si>
  <si>
    <t>Vysvětlivky k tab. 1b</t>
  </si>
  <si>
    <t>na dobu neurčitou</t>
  </si>
  <si>
    <t>Městská část Praha 1</t>
  </si>
  <si>
    <t>Praha 1, Školská 13a</t>
  </si>
  <si>
    <t>Informační, poradenské a sociální centrum</t>
  </si>
  <si>
    <t>do 31.12.2017</t>
  </si>
  <si>
    <t>Vodovody a kanalizace Trutnov, a.s.</t>
  </si>
  <si>
    <t>Pec pod Sněžkou, Velká pláň č.p. 159, PSČ 542 21</t>
  </si>
  <si>
    <t>SBZ - Výcvikové středisko Pec pod Sněžkou</t>
  </si>
  <si>
    <t>dlouhodobě</t>
  </si>
  <si>
    <t>Arcibiskupství pražské</t>
  </si>
  <si>
    <t>Praha 6, Thákurova 3/676</t>
  </si>
  <si>
    <t>Arcibiskupský seminář</t>
  </si>
  <si>
    <t>HMP</t>
  </si>
  <si>
    <t xml:space="preserve">Pacovská 350, Praha 4 </t>
  </si>
  <si>
    <t>KaM - výdejna HTF</t>
  </si>
  <si>
    <t>MHMP, MČ Praha 2</t>
  </si>
  <si>
    <t>Legerova 1878/5, Praha 2</t>
  </si>
  <si>
    <t>INISOFT s.r.o.</t>
  </si>
  <si>
    <t>Rumjancevova 696/3, Liberec</t>
  </si>
  <si>
    <t>NHÚ AV ČR, v.v.i.</t>
  </si>
  <si>
    <t>Praha 1, Politických vězňů 7/936</t>
  </si>
  <si>
    <t>CERGE - admin. budova</t>
  </si>
  <si>
    <t>Ústavy AV</t>
  </si>
  <si>
    <t>Praha 1, Jilská 1/361</t>
  </si>
  <si>
    <t>CTS</t>
  </si>
  <si>
    <t>Charita ČR</t>
  </si>
  <si>
    <t>Máchova 7/571, Praha 2</t>
  </si>
  <si>
    <t>FHS - výuka</t>
  </si>
  <si>
    <t>hodinově</t>
  </si>
  <si>
    <t>I. Český Lawn Tennis klub</t>
  </si>
  <si>
    <t>Štvanice 38, Praha 7</t>
  </si>
  <si>
    <t>FTVS - tenisové kurty</t>
  </si>
  <si>
    <t>Základní škola a MŠ</t>
  </si>
  <si>
    <t>Weberova 1, Praha 5</t>
  </si>
  <si>
    <t>FTVS - slalom, bazén</t>
  </si>
  <si>
    <t>Univerzitní sportovní klub Praha</t>
  </si>
  <si>
    <t>Na Folimance 2, Praha 2</t>
  </si>
  <si>
    <t>FTVS - slalomová dráha, rafting</t>
  </si>
  <si>
    <t>TJ Sokol Žižkov II</t>
  </si>
  <si>
    <t>Na Balkáně 812, Praha 3</t>
  </si>
  <si>
    <t>Libor Šafránek</t>
  </si>
  <si>
    <t>Hradní 181, Jenštejn</t>
  </si>
  <si>
    <t>FTVS - squash kurty</t>
  </si>
  <si>
    <t>Golfarena Praha</t>
  </si>
  <si>
    <t>Golfarena Praha, Železničářů 190, Praha 7</t>
  </si>
  <si>
    <t xml:space="preserve">FTVS - Prostory pro výuku golfu </t>
  </si>
  <si>
    <t>NIKO Praha a.s.</t>
  </si>
  <si>
    <t>Zimní stadion Nikolajka, U Nikolajky 28, Praha 5</t>
  </si>
  <si>
    <t xml:space="preserve">FTVS - Zimní stadion </t>
  </si>
  <si>
    <t>Česká obec sokolská</t>
  </si>
  <si>
    <t>Tyršův dům, Újezd 450/40, Praha 1</t>
  </si>
  <si>
    <t xml:space="preserve">FTVS - Bazén </t>
  </si>
  <si>
    <t>hodinový pronájem</t>
  </si>
  <si>
    <t>TJ Sokol Dobřichovice</t>
  </si>
  <si>
    <t>Dobřichovice, TJ Sokol Dobřichovice, Pražská 375</t>
  </si>
  <si>
    <t xml:space="preserve">FTVS - Sportovní areál TJ Sokol Dobřichovice </t>
  </si>
  <si>
    <t>SK Aritma</t>
  </si>
  <si>
    <t>Praha 6, SK Aritma Praha, Nad Lávkou 5</t>
  </si>
  <si>
    <t>FTVS - Sportovní hala</t>
  </si>
  <si>
    <t>Město Pec p.S.</t>
  </si>
  <si>
    <t>Pec pod Sněžkou 335, Pec pod Sněžkou</t>
  </si>
  <si>
    <t>FTVS - garáž v Peci p. S.</t>
  </si>
  <si>
    <t>Praha 1, Újezd 450/40</t>
  </si>
  <si>
    <t>FTVS - kancelář u bazénu</t>
  </si>
  <si>
    <t>ČR- MZV</t>
  </si>
  <si>
    <t>Praha 1, Rytířská 31/539</t>
  </si>
  <si>
    <t>FSV - institut mezinár. studií</t>
  </si>
  <si>
    <t>J. a P. Jiráskovi</t>
  </si>
  <si>
    <t>Praha 5, Malátova 461/17</t>
  </si>
  <si>
    <t>PedF - středisko vzdělávací politiky</t>
  </si>
  <si>
    <t>PEGAS 5, s.r.o.</t>
  </si>
  <si>
    <t>Praha 5, V remízku 926</t>
  </si>
  <si>
    <t xml:space="preserve">PedF - výuka   </t>
  </si>
  <si>
    <t>do 30.9.2023</t>
  </si>
  <si>
    <t>Fürst, Květová</t>
  </si>
  <si>
    <t>Praha 1,Spálená 10/79</t>
  </si>
  <si>
    <t>PedF - výuka, kanceláře</t>
  </si>
  <si>
    <t>Praha 1, M.D.Rettigové 4/47, 48</t>
  </si>
  <si>
    <t>PedF - děkanát, výuka</t>
  </si>
  <si>
    <t>do 30.6.2018</t>
  </si>
  <si>
    <t>Zirkon Real Invest s.r.o.</t>
  </si>
  <si>
    <t>Praha 8, Sokolovská 131/86</t>
  </si>
  <si>
    <t>MČ Praha 2</t>
  </si>
  <si>
    <t>Praha 2, Legerova 5</t>
  </si>
  <si>
    <t>PřF - býv.školní budova</t>
  </si>
  <si>
    <t>do 31.12.2018</t>
  </si>
  <si>
    <t>Knihovna AV ČR</t>
  </si>
  <si>
    <t>Jenštejn 25</t>
  </si>
  <si>
    <t>FF depozitář</t>
  </si>
  <si>
    <t>Tiscali s.r.o.</t>
  </si>
  <si>
    <t>Praha 1, Kaprova 13</t>
  </si>
  <si>
    <t>COPA s.r.o.</t>
  </si>
  <si>
    <t>Praha 1, Panská 7 (Kaunický palác)</t>
  </si>
  <si>
    <t>rodina Moučkova</t>
  </si>
  <si>
    <t>Praha 1, Jindřišská 27/873</t>
  </si>
  <si>
    <t>Praha 1, Josefská č. 6 (Palác Oettingen)</t>
  </si>
  <si>
    <t>MČ P1</t>
  </si>
  <si>
    <t>Praha 1, Revoluční 26/1247</t>
  </si>
  <si>
    <t>FF - psychologická poradna</t>
  </si>
  <si>
    <t>240*</t>
  </si>
  <si>
    <t>ZŠ Mandysova</t>
  </si>
  <si>
    <t>Hradec Králové ZŠ a MŠ Pohádka, Mandysova 1434</t>
  </si>
  <si>
    <t xml:space="preserve">FaF - tělocvična </t>
  </si>
  <si>
    <t>560*</t>
  </si>
  <si>
    <t>ZŠ Štefcova</t>
  </si>
  <si>
    <t xml:space="preserve">Hradec Králové, ZŠ a MŠ Štefcova 1092 </t>
  </si>
  <si>
    <t>Správa nemovitostí HK a.s.</t>
  </si>
  <si>
    <t>Hradec Králové, Heyrovského</t>
  </si>
  <si>
    <t>FaF - sklad</t>
  </si>
  <si>
    <t>Středisko spol.čin. AVČR</t>
  </si>
  <si>
    <t>Praha 1, Národní 1009/3</t>
  </si>
  <si>
    <t>FaF</t>
  </si>
  <si>
    <t>NPÚ Jaroměř</t>
  </si>
  <si>
    <t>Josefov, Okružní 418</t>
  </si>
  <si>
    <t>FaF - zámek Kuks ČFM</t>
  </si>
  <si>
    <t>Město HK</t>
  </si>
  <si>
    <t>FaF - exp.ČFM - Flošna</t>
  </si>
  <si>
    <t>FaF - sklad hořlavin</t>
  </si>
  <si>
    <t>FOMEI a.s.Praha 2</t>
  </si>
  <si>
    <t xml:space="preserve">Hradec Králové, FOMEI  Třebeš č. 587 </t>
  </si>
  <si>
    <t>LF HK - skladový areál</t>
  </si>
  <si>
    <t>doba neurčitá</t>
  </si>
  <si>
    <t>ZČU</t>
  </si>
  <si>
    <t xml:space="preserve">Plzeň, Bolevecká 30 </t>
  </si>
  <si>
    <t>LF Pl - tělocvična</t>
  </si>
  <si>
    <t>město Plzeň/ LF Plzeň</t>
  </si>
  <si>
    <t xml:space="preserve">Plzeň, Lidická  8/428 </t>
  </si>
  <si>
    <t>LF Pl - ústav soudního lékařství</t>
  </si>
  <si>
    <t>do 31.3.2029</t>
  </si>
  <si>
    <t>Praha 10, Ruská 91/2200</t>
  </si>
  <si>
    <t>SZÚ</t>
  </si>
  <si>
    <t>Praha 10, Šrobárova 48</t>
  </si>
  <si>
    <t>3. LF - SZÚ - budova č.19</t>
  </si>
  <si>
    <t>smluvně upraveno jinak než nájem.smlouvou</t>
  </si>
  <si>
    <t>Nemocnice Na Bulovce</t>
  </si>
  <si>
    <t>Praha 8, Budínova 67/2</t>
  </si>
  <si>
    <t xml:space="preserve">2.LF - společná pracoviště </t>
  </si>
  <si>
    <t>Ústřední vojenská nemocnice</t>
  </si>
  <si>
    <t>Praha 6, U Vojenské nem.1200</t>
  </si>
  <si>
    <t>FN Motol</t>
  </si>
  <si>
    <t>Praha 5, V Úvalu 84</t>
  </si>
  <si>
    <t>Mediana</t>
  </si>
  <si>
    <t>Praha 8 Šimůnkova 1596/4</t>
  </si>
  <si>
    <t>2. LF</t>
  </si>
  <si>
    <t>ČVUT</t>
  </si>
  <si>
    <t xml:space="preserve">Praha 5, Plzeňská 221/130, 131 </t>
  </si>
  <si>
    <t>ČR - FN MOTOL</t>
  </si>
  <si>
    <t>Praha 2, Karlovo nám. 40/502</t>
  </si>
  <si>
    <t>1. LF - Faustův dům</t>
  </si>
  <si>
    <t>Mamut lezecká stěna</t>
  </si>
  <si>
    <t>Praha 7, Bubenská 1536/43</t>
  </si>
  <si>
    <t>PF - tělocvična</t>
  </si>
  <si>
    <t>288*</t>
  </si>
  <si>
    <t>Praha 4, Pod stárkou 4/36</t>
  </si>
  <si>
    <t>PF - Sokolovna Michle</t>
  </si>
  <si>
    <t>cca. do r. 2040</t>
  </si>
  <si>
    <t>Praha 4, Pacovská 4/350</t>
  </si>
  <si>
    <t>tiskárna Nakladatelství Karolinum</t>
  </si>
  <si>
    <t xml:space="preserve">HTF - děkanát </t>
  </si>
  <si>
    <t xml:space="preserve">KTF - děkanát </t>
  </si>
  <si>
    <t>Konec</t>
  </si>
  <si>
    <t>Začátek</t>
  </si>
  <si>
    <t>PU               OST</t>
  </si>
  <si>
    <t>PU 
STZ</t>
  </si>
  <si>
    <t>PU               UBZ</t>
  </si>
  <si>
    <t>PU              TVZ</t>
  </si>
  <si>
    <t>PUČ             KIV</t>
  </si>
  <si>
    <t>PUČ        VVV</t>
  </si>
  <si>
    <t>Doba pronájmu (rok)</t>
  </si>
  <si>
    <t>Vlastník objektu</t>
  </si>
  <si>
    <t>Uvádí se informace o objektech, které si VŠ dlouhodobě pronajímá (více než jeden rok). V případě, že není pronajatý celý objekt, uvádí se údaj pouze o pronajatých plochách</t>
  </si>
  <si>
    <t>užité nájmy</t>
  </si>
  <si>
    <t>Tab. 1b: Pasport pronajatých budov nebo jejich částí využívaných VŠ</t>
  </si>
  <si>
    <t>Tab. 1c: Pasport budov - prostorové kapacity fakult a dalších součástí VŠ</t>
  </si>
  <si>
    <t>12/2015</t>
  </si>
  <si>
    <t>budovy v majetku i nájmu</t>
  </si>
  <si>
    <t>poř. č.</t>
  </si>
  <si>
    <t>Součásti VŠ</t>
  </si>
  <si>
    <t>Vlastnictví     a stávající využití</t>
  </si>
  <si>
    <t>PUČ     VVV</t>
  </si>
  <si>
    <t>PUČ              KIV</t>
  </si>
  <si>
    <t>PU                TVZ</t>
  </si>
  <si>
    <t>PU            UBZ</t>
  </si>
  <si>
    <t>PU             OST</t>
  </si>
  <si>
    <t>Katolická teologická fakulta</t>
  </si>
  <si>
    <t>C</t>
  </si>
  <si>
    <t>Celkem</t>
  </si>
  <si>
    <t>Evangelická teologická fakulta</t>
  </si>
  <si>
    <t>Husitská teologická fakulta</t>
  </si>
  <si>
    <t>Právnická fakulta</t>
  </si>
  <si>
    <t>1. lékařská fakulta</t>
  </si>
  <si>
    <t>Praha 2, U Nemocnice 4, čp. 498</t>
  </si>
  <si>
    <t>1.LF - Faustův dům</t>
  </si>
  <si>
    <t>2. lékařská fakulta</t>
  </si>
  <si>
    <t>2.LF - nová budova</t>
  </si>
  <si>
    <t>2.LF - budova A, B</t>
  </si>
  <si>
    <t>2.LF - budova E</t>
  </si>
  <si>
    <t>2.LF - sklady, kotelna, zvířetník</t>
  </si>
  <si>
    <t>2.LF/ FN Motol</t>
  </si>
  <si>
    <t>2.LF/ ČVUT</t>
  </si>
  <si>
    <t xml:space="preserve">Praha 5, Plzeňská 221/130 </t>
  </si>
  <si>
    <t>2.LF/ Mediana</t>
  </si>
  <si>
    <t>2. lékařská fakulta - společná pracoviště</t>
  </si>
  <si>
    <t>3. lékařská fakulta</t>
  </si>
  <si>
    <t>3.LF - děkanát</t>
  </si>
  <si>
    <t>3.LF</t>
  </si>
  <si>
    <t>3.LF - SZÚ - budova č.19</t>
  </si>
  <si>
    <t>Lékařská fakulta v Plzni</t>
  </si>
  <si>
    <t>LF Pl - děkanát</t>
  </si>
  <si>
    <t>LF Pl - ústav tělov. lékařství</t>
  </si>
  <si>
    <t>Lékařská fakulta v Hradci Králové</t>
  </si>
  <si>
    <t>LF HK, FaF  kampus</t>
  </si>
  <si>
    <t>Farmaceutická fakulta</t>
  </si>
  <si>
    <t xml:space="preserve">FaF HK - severní budova </t>
  </si>
  <si>
    <t xml:space="preserve">FaF HK - jižní budova </t>
  </si>
  <si>
    <t>FaF HK - výuková budova v ZLR</t>
  </si>
  <si>
    <t xml:space="preserve">FaF HK - výuková budova Zámostí </t>
  </si>
  <si>
    <t>Hradec Králové, Ulrichovo nám. 811</t>
  </si>
  <si>
    <t>FaF - exp. ČFM - Flošna</t>
  </si>
  <si>
    <t>Hradec Králové, Ulrichovo nám. 812</t>
  </si>
  <si>
    <t>Filozofická fakulta</t>
  </si>
  <si>
    <t>Přírodovědecká fakulta</t>
  </si>
  <si>
    <t>PřF - býv. školní budova</t>
  </si>
  <si>
    <t>Matematicko-fyzikální fakulta</t>
  </si>
  <si>
    <t>Pedagogická fakulta</t>
  </si>
  <si>
    <t>PedF - výuka , kanceláře</t>
  </si>
  <si>
    <t>Fakulta sociálních věd</t>
  </si>
  <si>
    <t>Fakulta tělesné výchovy a sportu</t>
  </si>
  <si>
    <t>FTVS - garáž v Peci p. Snežkou</t>
  </si>
  <si>
    <t>Fakulta humanitních studií, Fakulta sociálních věd, Filozofická fakulta, Správa budov a zařízení</t>
  </si>
  <si>
    <t>SBZ /FHS, FSV, FF</t>
  </si>
  <si>
    <t xml:space="preserve">Fakulta humanitních studií </t>
  </si>
  <si>
    <t>Fakulta humanitních studií</t>
  </si>
  <si>
    <t>KaM - 17. listopadu (býv. menza)</t>
  </si>
  <si>
    <t>Ústav jazykové a odborné přípravy</t>
  </si>
  <si>
    <t>Koleje a menzy</t>
  </si>
  <si>
    <t>KaM - menza - mimo provoz</t>
  </si>
  <si>
    <t>Praha 10, areál kolejí Vltava-Hostivař: Weilova 1144</t>
  </si>
  <si>
    <t>Praha 10, Weilova, budova A,B</t>
  </si>
  <si>
    <t>Rektorát Univerzity Karlovy</t>
  </si>
  <si>
    <t>RUK- Karolinum</t>
  </si>
  <si>
    <t>RUK- Rektorské křídlo</t>
  </si>
  <si>
    <t>RUK- Stockhaus</t>
  </si>
  <si>
    <t>RUK- U tří panen</t>
  </si>
  <si>
    <t>RUK- U tří panen - byty</t>
  </si>
  <si>
    <t>RUK- Caretto-Millesimovský palác</t>
  </si>
  <si>
    <t>RUK- Opitz, hotel</t>
  </si>
  <si>
    <t>RUK- Opitz, dvorní objekty</t>
  </si>
  <si>
    <t>RUK- Opitz, dvorní objekty - byty</t>
  </si>
  <si>
    <t>RUK- Jeřábkův dům</t>
  </si>
  <si>
    <t>RUK- J. dům- dvorní křídlo</t>
  </si>
  <si>
    <t>RUK- Buquoy</t>
  </si>
  <si>
    <t>Praha 1, Ovocný trh 7/562  V křídlo</t>
  </si>
  <si>
    <t>Praha 1, Ovocný trh 7/562  Z křídlo</t>
  </si>
  <si>
    <t>RUK- Stará Astorie</t>
  </si>
  <si>
    <t>RUK- Nová Astorie</t>
  </si>
  <si>
    <t>RUK- Betlém</t>
  </si>
  <si>
    <t>3 podlaží k rekonstrukci</t>
  </si>
  <si>
    <t>k pronájmu/ přestavbě</t>
  </si>
  <si>
    <t>RUK- dopravní středisko</t>
  </si>
  <si>
    <t xml:space="preserve">RUK- Hotel Krystal CDMS </t>
  </si>
  <si>
    <t>RUK- výcvikové středisko</t>
  </si>
  <si>
    <t>RUK- archiv</t>
  </si>
  <si>
    <t>RUK- Sportovní centrum Hostivař</t>
  </si>
  <si>
    <t>Centrum teoretických studií</t>
  </si>
  <si>
    <t>Centrum pro ekonomický výzkum a doktorské studium</t>
  </si>
  <si>
    <t>CERGE- admin. budova</t>
  </si>
  <si>
    <t>Správa budov a zařízení</t>
  </si>
  <si>
    <t>IPSC</t>
  </si>
  <si>
    <t>Celkem - VŠ</t>
  </si>
  <si>
    <t>Vysvětlivky k tab. 1c</t>
  </si>
  <si>
    <t>Vlastnictví a stávající využití:</t>
  </si>
  <si>
    <t>majetek VŠ využívaný pro vlastní potřebu</t>
  </si>
  <si>
    <t>majetek VŠ dlouhodobě pronajímaný druhým subjektům</t>
  </si>
  <si>
    <t>majetek cizího subjektu, který si VŠ dlouhodobě pronajímá pro vlastní potřebu</t>
  </si>
  <si>
    <t xml:space="preserve">využití pro vzdělávací a/nebo vědecko-výzkumnou činnost (posluchárny, učebny, seminární místnosti, konzultační místnosti, pracovny, laboratoře, dílny praktické výuky, rýsovny, ateliéry, apod.) včetně souvisejících pomocných prostor (promítárny, přípravny, příruční sklady, váhovny, hygienické smyčky, apod.) </t>
  </si>
  <si>
    <t>OP Z</t>
  </si>
  <si>
    <t>OP PIK</t>
  </si>
  <si>
    <t>Přeshraniční spolupráce</t>
  </si>
  <si>
    <t>Inovace studijního oboru Transkulturní komunikace a realizace výuky v anglickém jazyce</t>
  </si>
  <si>
    <t>Rozvoj studijního programu Transkulturní komunikace a realizace výuky v anglickém jazyce.</t>
  </si>
  <si>
    <t>2012-2014</t>
  </si>
  <si>
    <t>CZ.1.07/2.2.00/28.0131</t>
  </si>
  <si>
    <t>UK jako partner Univerzity Hradec Králové</t>
  </si>
  <si>
    <t>Inovace studijního programu Pastorační a sociální práce ETF UK</t>
  </si>
  <si>
    <t>Rozvoj studijního programu Pastorační a sociální práce ETF UK.</t>
  </si>
  <si>
    <t>2010-2012</t>
  </si>
  <si>
    <t>CZ.2.17/3.1.00/33279</t>
  </si>
  <si>
    <t>Inovace studijního programu Teologie ETF UK</t>
  </si>
  <si>
    <t>Rozvoj studijního programu Teologie ETF UK.</t>
  </si>
  <si>
    <t>CZ.2.17/3.1.00/34153</t>
  </si>
  <si>
    <t>VIA LUCIS</t>
  </si>
  <si>
    <t>Vybudování Centra digitalizace-  technologické základny pro digitalizaci knihovních tisků využitelné všemi fakultami a součástmi Univerzity Karlovy i externími zájemci.</t>
  </si>
  <si>
    <t>2014-2015</t>
  </si>
  <si>
    <t>CZ.1.05/4.1.00/16.0342</t>
  </si>
  <si>
    <t>Právo pro praxi - rozvoj a inovace magisterského studijního programu Právo a právní věda na Právnické fakultě Univerzity Karlovy</t>
  </si>
  <si>
    <t>Rozvoj studijního programu Právo a právní věda (Právnická fakulta UK).</t>
  </si>
  <si>
    <t>2010-2013</t>
  </si>
  <si>
    <t>CZ.2.17/3.1.00/33286</t>
  </si>
  <si>
    <t>Komplexní inovace odborného jazykového vzdělávání a zvyšování jazykových a odborných kompetencí pro praxi</t>
  </si>
  <si>
    <t>Rozvoj odborného jazykového vzdělávání a zvyšování jazykových a odborných kompetencí pro praxi pro studijní program Právo a právní věda.</t>
  </si>
  <si>
    <t>CZ.1.07/2.2.00/15.0262</t>
  </si>
  <si>
    <t>UK jako partner Univerzity Palackého v Olomouci</t>
  </si>
  <si>
    <t>Physi-Sci-Net síť pro zkvalitnění personálního zabezpečení výzkumu a vývoje prostřednictvím dalšího odborného vzdělávání pracovníků a zkvalitnění technického zabezpečení</t>
  </si>
  <si>
    <t>Podpora spolupráce v oblasti medicínského výzkumu a zlepšení jeho podmínek pro postgraduální studenty, začínající vedoucí výzkumných týmů i mladých lékařů s vědeckými ambicemi.</t>
  </si>
  <si>
    <t>2009-2012</t>
  </si>
  <si>
    <t>CZ.1.07/2.3.00/09.0129</t>
  </si>
  <si>
    <t>Tvorba systému modulárního vzdělávání v oblasti prevence sociálně patologických jevů pro pedagogické a poradenské pracovníky škol a školských zařízení na celostátní úrovni</t>
  </si>
  <si>
    <t xml:space="preserve">Vytvoření systematického celoživotního vzdělávání v prevenci rizikového chování pro pedagogické pracovníky škol a školských zařízení na národní úrovni, a to i s aplikováním nástrojů pro hodnocení úspěšnosti. </t>
  </si>
  <si>
    <t>CZ.1.07/1.3.00/08.0205</t>
  </si>
  <si>
    <t>Síťování vědecko-výzkumných kapacit a cílený rozvoj spolupráce mezi vysokými školami, veřejnou správou, soukromým a neziskovým sektorem v adiktologii (NETAD:networking in addictology)</t>
  </si>
  <si>
    <t>Rozvoj spolupráce mezi vysokými školami, veřejnou správou, soukromým a neziskovým sektorem a posílení jejich vzájemné přímé vazby. Vytvoření vzájemně propojených sítí pro vědu a výzkum v oboru adiktologie. Vytvoření společné grantové kanceláře oboru, sdílené všemi subjekty.</t>
  </si>
  <si>
    <t>2011-2014</t>
  </si>
  <si>
    <t>CZ.1.07/2.4.00/17.0111</t>
  </si>
  <si>
    <t>Implementace a evaluace minimálního preventivního programu, systémových nástrojů ve vzdělávání a vytvoření sběrného systému v oblasti prevence rizikového chování pro pracovníky škol a školských zařízení na celostátní úrovni</t>
  </si>
  <si>
    <t>Testování a ověřování  komponentů navrženého celonárodního systému školské prevence rizikového chování pro děti ze základních škol (včetně prevence užívání návykových látek, šikany atd.) a stanovení podmínek pro jejich zavedení do praxe.</t>
  </si>
  <si>
    <t>CZ.1.07/1.1.00/53.0017</t>
  </si>
  <si>
    <t>Centrum pokročilého preklinického zobrazovaní</t>
  </si>
  <si>
    <t>Vytvoření Centra pokročilého preklinického zobrazování, které díky pořízení čtyř špičkových zobrazovacích technologií bude disponovat unikátní kombinací preklinických zobrazovacích metod. Sdružení pořízených přístrojů  do Centra pokročilého preklinického zobrazování a jejich umístění do připravených prostor ve vlastnictví Univerzity Karlovy v Praze.</t>
  </si>
  <si>
    <t>CZ.1.05/4.1.00/16.0338</t>
  </si>
  <si>
    <t>Rozvoj technologického zázemí doktorských programů</t>
  </si>
  <si>
    <t>Podpoření rozvoje přístrojového a didaktického vybavení pracovišť 1. LF UK, která jsou vzájemně personálně, programově a metodicky propojena v klíčových výzkumných programech rozvoje vědy na Univerzitě Karlově a která dlouhodobě zajišťují nebo na základě podpory navrhovaného projektu zajistí vysoce specializované praktické kurzy pro pregraduální a postgraduální studenty, případně pro další zájemce z řad odborné veřejnosti.</t>
  </si>
  <si>
    <t>CZ.1.05/4.1.00/16.0346</t>
  </si>
  <si>
    <t>Vybavení pro metabolomické a buněčné analýzy</t>
  </si>
  <si>
    <t>Zlepšení podmínek pro výzkum a vývoj prostřednictvím pořízení nebo rozvoje výzkumných infrastruktur centra BIOCEV. Vybavení pro metabolomiku a buněčné anylýzy, pořízené v rámci tohoto projektu umožní nové aktivity v rámci výzkumných programů BIOCEVu.</t>
  </si>
  <si>
    <t>CZ.1.05/2.1.00/19.0400</t>
  </si>
  <si>
    <r>
      <t>Příprava</t>
    </r>
    <r>
      <rPr>
        <sz val="10"/>
        <rFont val="Century Gothic"/>
        <family val="2"/>
        <charset val="238"/>
      </rPr>
      <t xml:space="preserve"> </t>
    </r>
    <r>
      <rPr>
        <sz val="8"/>
        <rFont val="Century Gothic"/>
        <family val="2"/>
        <charset val="238"/>
      </rPr>
      <t>a rozvoj denního magisterského studia oboru adiktologie</t>
    </r>
  </si>
  <si>
    <t>Vybudování zázemí pro výuku, vědu a výzkum v oboru adiktologie na magisterské úrovni, která v České republice absentovala. Prohloubení erudice směrem k vědě a výzkumu v oboru adiktologie, posílení spolupráce s domácími i zahraničními partnery.</t>
  </si>
  <si>
    <t>2009-2010</t>
  </si>
  <si>
    <t>Rozvoj kombinovaného studia bakalářského studijního programu adiktologie na 1.LF UK Praha</t>
  </si>
  <si>
    <t>Rozšíření nabídky bakalářského studia adiktologie o kombinovanou formu. Zvyšování kvality zázemí pro výuku a vzdělávání v oboru adiktologie a další vzdělávání pedagogických pracovníků- Elektronizace procesu studia a síťování zařízení vzhledem k zabezpečení praktické výuky v rámci České republiky a partnerů v okolních zemích.</t>
  </si>
  <si>
    <t>CZ.2.17/3.1.00/31484</t>
  </si>
  <si>
    <t>Standardy pro onkologické pregraduální vzdělávání - cesta ke zkvalitnění vzdělávání i lepší uplatnitelnosti absolventů lékařských fakult na trhu práce</t>
  </si>
  <si>
    <t>Zkvalitnění, sjednocení a zefektivnění pregraduální výuky onkologie na 1.LF UK. Stanovení vzdělávacího standardu pro onkologické pregraduální vzdělávání.</t>
  </si>
  <si>
    <t>CZ.2.17/3.1.00/31419</t>
  </si>
  <si>
    <t>Fyziologie - interaktivní elektronická učebnice a elektronické návody k praktickým cvičením</t>
  </si>
  <si>
    <t>Vznik Elektronické interaktivní učebnice fyziologie pro studenty praktického zubního lékařství bakalářských studijních programů a vytvoření Elektronických návodů k praktickým cvičením pro studenty lékařství a zubního lékařství.</t>
  </si>
  <si>
    <t>CZ.2.17/3.1.00/31148</t>
  </si>
  <si>
    <t>Další profesní vzdělávání pracovníků v adiktologickém výzkumu.</t>
  </si>
  <si>
    <t>Posílení odborné kompetence týmu výzkumných pracovníků Centra adiktologie prostřednictvím vzdělávacích aktivit zaměřených na rozvoj vědeckovýzkumné činnosti, jazykových schopností a zvýšení konkurenceschopnosti těchto pracovníků v mezinárodním kontextu.</t>
  </si>
  <si>
    <t>2009-2011</t>
  </si>
  <si>
    <t>CZ.2.17/1.1.00/31458</t>
  </si>
  <si>
    <t>Reforma pregraduální výuky neurologie na 1.LF UK v Praze</t>
  </si>
  <si>
    <t>Inovace systému vzdělávání předmětu neurologie, nové metody výuky, tvorba nových vzdělávacích materiálů, zkvalitnění práce pedagogických zaměstnanců školy a zvýšení efetivity jejich práce.</t>
  </si>
  <si>
    <t>CZ.2.17/3.1.00/33277</t>
  </si>
  <si>
    <t>Reforma bakalářských studijních oborů ergoterapie a fyzioterapie na 1.LF UK v Praze</t>
  </si>
  <si>
    <t>Inovace výuky studijních oborů ergoterapie a fyzioterapie. Vytvoření nových výukových materiálů. Vytvoření nové učebnice chirurgie a učebnice první pomoci pro bakaláře studijních programů ergoterapie a fyzioterapie.</t>
  </si>
  <si>
    <t>CZ.2.17/3.1.00/34141</t>
  </si>
  <si>
    <t>Inovace studijního programu Zubní lékařství na 1.LF UK Praha</t>
  </si>
  <si>
    <t>Inovace studijního programu Zubní lékařství formou komplexní přípravy studentů se zvýšeným podílem praktických zkušeností ve výuce. Využití tuzemských i zahraničních stáží a praxí jak pro studenty, tak pro pedagogy.</t>
  </si>
  <si>
    <t>2013-2015</t>
  </si>
  <si>
    <t>CZ.2.17/3.1.00/36227</t>
  </si>
  <si>
    <t>Výzkumné laboratoře buněčné biologie a metabolomiky</t>
  </si>
  <si>
    <t>Rozšíření a modernizace prostorového i přístrojového vybavení a následný vznik výzkumné laboratoře buněčné biologie a metabolomiky.</t>
  </si>
  <si>
    <t>5</t>
  </si>
  <si>
    <t>CZ.2.16/3.1.00/22169</t>
  </si>
  <si>
    <t>Zobrazovací centrum pro biomedicínu a lékařské nanotechnologie</t>
  </si>
  <si>
    <t>Stavební úpravy a modernizace přístrojového vybavení. Vznik Zobrazovacího centra pro biomedicínu a lékařské nanotechnologie Ústavu buněčené biologie a patologie.</t>
  </si>
  <si>
    <t>2011-2012</t>
  </si>
  <si>
    <t>CZ.2.16/3.1.00/24010</t>
  </si>
  <si>
    <t>Výzkumné laboratoře nádorů</t>
  </si>
  <si>
    <t>Vytvoření Výzkumných laboratoří nádorových onemocnění. Zkvalitnění a rozšíření výzkumných aktivit ústavu v oblasti nádorových onemocnění.</t>
  </si>
  <si>
    <t>CZ.2.16/3.1.00/24509</t>
  </si>
  <si>
    <t>Inovace a rozvoj kombinované formy výuky psychologie na katedře psychologie FF UP Olomouc</t>
  </si>
  <si>
    <t>Inovovace, zkvalitnění a  rozvoj kombinované formy studia psychologie. Úprava studijního plánu, restrukturalizace kurikula a sylabů předmětů.</t>
  </si>
  <si>
    <t>CZ.1.07/2.2.00/07.0128</t>
  </si>
  <si>
    <t>Vzdělávání a zvyšování kompetencí pro konkurenceschopnost akademických pracovníků a postgraduálních studentů</t>
  </si>
  <si>
    <t>Zkvalitnění terciárního vzdělávání na katedře psychologie Filozofické fakulty Univerzity Palackého v Olomouci. Zatraktivnění výzkumu a vývoje v oblasti psychologie. Vytvoření systému vzdělávacích modulů a systému e-learnignového vzdělávání pro studenty doktorandského studia a studenty 4. a 5. ročníku magisterské formy psychologie.</t>
  </si>
  <si>
    <t>CZ.1.07/2.3.00/09.0206</t>
  </si>
  <si>
    <t>Spolupráce 21. století</t>
  </si>
  <si>
    <t>Podpora vzdělávání a VaV činnosti v medicínských oborech, vytvoření interaktivní webové platformy sloužící k výměně informací a znalostí mezi žadatelem ČVUT  FBMI a partnery 1. LF UK, Klatovskou Nemocnicí, ZZS Plzeňského kraje a Consulting Company Novasoft a.s.</t>
  </si>
  <si>
    <t>CZ.1.07/2.4.00/17.0114</t>
  </si>
  <si>
    <t>UK jako partner ČVUT v Praze</t>
  </si>
  <si>
    <t>Interdisciplinární výuka a praxe v lékařské elektronice a informatice</t>
  </si>
  <si>
    <t>Vybudování výukových laboratoří pro praktickou výuku v oblasti telemedicíny, s instalací HW s SW pro realistickou simulaci telemedicínkého provozu. Vytvoření úzké spolupráce mezi žadatelem a partnery prostřednictvím nové fungující sítě.</t>
  </si>
  <si>
    <t>CZ.1.07/2.2.00/28.0156</t>
  </si>
  <si>
    <t>UK jako partner VUT v Brně</t>
  </si>
  <si>
    <t>Rozvoj lidských zdrojů pro oblast buněčné biologie</t>
  </si>
  <si>
    <t xml:space="preserve">Vytvoření pracovních míst pro 12 postdoků, zajištění jejich výzkumné činnosti, vzdělávání a praxe na zahraničních pracovištích. Účast pracovníků a členů realizačního týmu na vzdělávání cílové skupiny studentů a vyzkumných pracovníků. </t>
  </si>
  <si>
    <t>2012-2015</t>
  </si>
  <si>
    <t>CZ.1.07/2.3.00/30.0030</t>
  </si>
  <si>
    <t>UK jako partner Biofyzikálního ústavu AV ČR, v.v.i.</t>
  </si>
  <si>
    <t>Inovace doktorského studijního programu adiktologie ve VFN v Praze a na 1.LF UK v Praze o aktuální perspektivy v biomedicíně</t>
  </si>
  <si>
    <t>Rozvoj Ph.D. studijního programu adiktologie ve VFN a na 1. LF UK.</t>
  </si>
  <si>
    <t>CZ.2.17/3.1.00/36064</t>
  </si>
  <si>
    <t>UK jako partner Všeobecné fakultní nemocnice v Praze</t>
  </si>
  <si>
    <t>CEGES - Centrum aplikované genomiky solidních nádorů</t>
  </si>
  <si>
    <t>Pořízení moderních přístrojů a dalšího vybavení laboratoří. Posílení spolupráce mezi výzkumnými organizacemi v oblasti molekulárně a buněčně biologických přístupů v biomedicíně.</t>
  </si>
  <si>
    <t>2010-2011</t>
  </si>
  <si>
    <t>CZ.2.16/3.1.00/22213</t>
  </si>
  <si>
    <t>UK jako partner Genomac International, s.r.o.</t>
  </si>
  <si>
    <t>Neurolmage - centrum pro studium morfologie nervové tkáně</t>
  </si>
  <si>
    <t xml:space="preserve">Rozvoj a zvýšení konkurenceschopnosti základního výzkumu v oblasti neurověd se zaměřením na oblast anatomie nervového systému a kvantitativní morfologii. Zlepšení výzkumné infrastruktury v oblasti neuroanatomické analýzy, vznik centra NeuroImage na Fyziologickém ústavu AVČR, v.v.i. a jeho vybavení unikátním zařízením umožňujícím komplexní možnost kvantitativní analýzy morfologického materiálu na nejvyšší metodologické úrovni. </t>
  </si>
  <si>
    <t>CZ.2.16/3.1.00/22208</t>
  </si>
  <si>
    <t>UK jako partner Fyziologického ústavu AVČR, v.v.i.</t>
  </si>
  <si>
    <t>Pražské vysokoškolské analytické centrum pro ochranu zdraví, bezpečnost potravin a ochranu životního prostředí</t>
  </si>
  <si>
    <t>Vytvoření jedinečného, integrovaného pracoviště, zabývajícího se základním výzkumem v oblasti analytické chemie, medicíny, výživy a ochrany životního prostředí, jehož hlavní tezí bude zvýšení kvality nemateriální stránky života obyvatel Prahy, ČR, EU.</t>
  </si>
  <si>
    <t>CZ.2.16/3.1.00/22197</t>
  </si>
  <si>
    <t>UK jako partner VŠCHT v Praze</t>
  </si>
  <si>
    <t>Modernizace výzkumně-diagnostické laboratoře HIV/AIDS a infekční imunologie</t>
  </si>
  <si>
    <t>Modernizace Laboratoře HIV/AIDS a infekční imunologie při Klinice infekčních a tropických nemocí 1. LF UK a Nemocnice Na Bulovce a vybavení laboratoře novou technikou.</t>
  </si>
  <si>
    <t>CZ.2.16/3.1.00/22160</t>
  </si>
  <si>
    <t>UK jako partner Fakultní nemocnice na Bulovce</t>
  </si>
  <si>
    <t>Materiálně technická základna pro výzkum v oblasti diagnostiky a léčby civilizačních a onkologických onemocnění a jejich závažných rizik ve VFN v Praze</t>
  </si>
  <si>
    <t xml:space="preserve">Pořízení moderního přístrojového vybavení pro účely výzkumu v oblasti diagnostiky a léčby civilizačních a onkologických onemocnění a jejich závažných rizik ve Všeobecné fakultní nemocnici v Praze. </t>
  </si>
  <si>
    <t>CZ.2.16/3.1.00/24012</t>
  </si>
  <si>
    <t>BIOMODELS - centrum pro produkci a funkční analýzu biomodelů civilizačních chorob</t>
  </si>
  <si>
    <t>Vznik centralizovaného pracoviště určeného potřebám základního výzkumu v oblasti závažných onemocnění člověka.</t>
  </si>
  <si>
    <t>CZ.2.16/3.1.00/24017</t>
  </si>
  <si>
    <t>Centrum funkčních materiálů pro bioaplikace - FUNBIO</t>
  </si>
  <si>
    <t>Vytvoření unikátního biofyzikálního pracoviště, ve kterém vznikne nový prostor pro komplexní spolupráci v oblasti fyziky, chemie, biologie a medicíny a který bude zároveň sloužit jako špičkové výzkumné centrum pro vysokoškolské studenty.</t>
  </si>
  <si>
    <t>CZ.2.16/3.1.00/21568</t>
  </si>
  <si>
    <t>UK jako partner Fyzikálního ústavu AV ČR, v.v.i.</t>
  </si>
  <si>
    <t>Přístroj pro metabolický výzkum</t>
  </si>
  <si>
    <t>Pořízení přístroje pro metabolický výzkum.</t>
  </si>
  <si>
    <t>CZ.2.16/3.1.00/21518</t>
  </si>
  <si>
    <t>UK jako partner Endokrinologického ústavu</t>
  </si>
  <si>
    <t>Péče o nezralé novorozence</t>
  </si>
  <si>
    <t>Pořízení přístrojového vybavení, násedný výzkum v oblasti zkvalitnění péče o nezralé novorozence a jeho implemetnace do klinické praxe.</t>
  </si>
  <si>
    <t>CZ.2.16/3.1.00/21564</t>
  </si>
  <si>
    <t>Výzkum plicní cirkulace a hemodynamiky</t>
  </si>
  <si>
    <t>Pořízení přístrojového vybavení. Výzkum moderních strategií péče o kriticky nemocné a pacienty s plicní hypertenzí.</t>
  </si>
  <si>
    <t>CZ.2.16/3.1.00/21565</t>
  </si>
  <si>
    <t>Vývojový inkubátor funkčních analýz 2.LF UK</t>
  </si>
  <si>
    <t>Pořízení přístrojové techniky, která zlepší diagnostiku a péči o dětské pacienty s těmi nejzávažnějšími chorobami, jako jsou leukemie, solidní nádory, endokrinologické choroby, selhání ledvin a poruchy imunologické či neurologické.</t>
  </si>
  <si>
    <t>CZ.1.05/4.1.00/16.0337</t>
  </si>
  <si>
    <t>CLIP Leukemie: buněčná analýza hmotnost</t>
  </si>
  <si>
    <t>Vybavení laboratoře buněčné analýzy. Podpora výzkumné infrastuktury 2. LF UK.</t>
  </si>
  <si>
    <t>CZ.2.16/3.1.00/21540</t>
  </si>
  <si>
    <t>CLIP: Hyperspektrální cytometrie</t>
  </si>
  <si>
    <t>Vytvoření špičkového pracoviště buněčné cytometrické analýzy, vybaveného revoluční a moderní technologií v jedinečném kontextu integrované výzkumně - diagnostické laboratoře.</t>
  </si>
  <si>
    <t>CZ.2.16/3.1.00/24505</t>
  </si>
  <si>
    <t>Výuka, nácvik a osvojení provádění invazivních výkonů v neodkladné a kritické péči na trenažérech a interaktivních modelech</t>
  </si>
  <si>
    <t>Pořízení interaktivních učebních pomůcek, které pomohou studentům osvojení praktických provedení invazivních výkonů kritické a nedokladné péče. Zavedení nového volitelného předmětu.</t>
  </si>
  <si>
    <t>CZ.2.17/3.1.00/32344</t>
  </si>
  <si>
    <t>UK jako partner Fakultní nemocnice v Motole</t>
  </si>
  <si>
    <t>Inovace praktické výuky ošetřovatelství</t>
  </si>
  <si>
    <t>Rozvoj praktické výuky ošetřovatelství.</t>
  </si>
  <si>
    <t>CZ.2.17/3.1.00/33270</t>
  </si>
  <si>
    <t>Zdokonalení časné diagnostiky, prevence a léčby těžkých poruch reprodukce, prenatálního a postnatálního vývoje u dětí a dospělých</t>
  </si>
  <si>
    <t>Vybudování molekulárně-genetického centra k preimplantační, prenatální a postnatální molekulárně genetické diagnostice a její zdokonalení.</t>
  </si>
  <si>
    <t>CZ.2.16/3.1.00/24022</t>
  </si>
  <si>
    <t>Laboratoř pokročilé zobrazování živých tkání</t>
  </si>
  <si>
    <t>Pořízení vybavení pro laboratoř živých tkání.</t>
  </si>
  <si>
    <t>CZ.2.16/3.1.00/21527</t>
  </si>
  <si>
    <t>UK jako partner Ústavu experimentální medicíny AV ČR, v.v.i.</t>
  </si>
  <si>
    <t>Elektronické srdce a plíce</t>
  </si>
  <si>
    <t>Vytvoření moderní elektronické učebnice kardiovaskulárních a plicních chorob.</t>
  </si>
  <si>
    <t>CZ.2.17/3.1.00/33276</t>
  </si>
  <si>
    <t>Základy lékařských věd pro studenty z nelékařských oborů a přípravný kurz pro doktorandy na 3.LF UK</t>
  </si>
  <si>
    <t>Inovace studijních materiálů i studijních forem bakalářských, a doktorských studijních programů.</t>
  </si>
  <si>
    <t>CZ.2.17/3.1.00/34148</t>
  </si>
  <si>
    <t>Laboratoř pro výzkum nádorů trávicího ústrojí</t>
  </si>
  <si>
    <t>Zřízení nové laboratoře pro výzkum nádorů trávicího ústrojí a její vybavení přístroji. Zkvalitnění a rozšíření výzkumných aktivit v oblasti nádorů trávicího ústrojí na 3.LF UK.</t>
  </si>
  <si>
    <t>CZ.2.16/3.1.00/24024</t>
  </si>
  <si>
    <t>Výzkum, vývoj, vysočina - Cesty k vědění VŠP</t>
  </si>
  <si>
    <t>Popularizace výzkumu a vývoje mezi studenty bakalářských studijních programů VŠPJ a žáky vybraných středních škol. Systematické vzdělávání pracovníků VŠPJ v oblasti metodiky výzkumu a vývoje, jejich popularizace a prezentování.</t>
  </si>
  <si>
    <t>CZ.1.07/2.3.00/35.0029</t>
  </si>
  <si>
    <t>UK jako partner Vysoké školy polytenické</t>
  </si>
  <si>
    <t>Podpora baze základního výzkumu Centra pro integrované studium pánve</t>
  </si>
  <si>
    <t xml:space="preserve">Vytvoření moderní základny výzkumu dat, na základě kterých bude možné zpracovat nové lékařské postupy pro léčbu úrazů pánve a vytvořit vstupní podklady pro aplikovaný výzkum, který umožní vývoj nových lékařských pomůcek. </t>
  </si>
  <si>
    <t>CZ.2.16/3.1.00/24018</t>
  </si>
  <si>
    <t>UK jako partner Fakultní nemocnice Královské Vinohrady</t>
  </si>
  <si>
    <t>Molekulární onkologie - inovace výuky onkologie na Lékařské fakultě Univerzity Karlovy v Plzni</t>
  </si>
  <si>
    <t>Inovovace výuky onkologie na LF UK v Plzni jejím rozšířením o samostatný výukový modul „Molekulární onkologie“. Posílení interdisciplinárního charakteru výuky onkologie a jejím výsledkem bude integrace nejnovějších vědeckých poznatků molekulární a buněčné biologie a klinické výuky.</t>
  </si>
  <si>
    <t>CZ.1.07/2.2.00/07.0313</t>
  </si>
  <si>
    <t>Imunoanalýza v klinické praxi - cyklus kurzů pro lékaře a odborné pracovníky ve výzkumu</t>
  </si>
  <si>
    <t>Příprava a realizace cyklu kurzů imunoanalýzy a jejího využití v biomedicínském výzkumu, určený pro klinické, akademické a další pracovníky VaV.</t>
  </si>
  <si>
    <t>CZ.1.07/2.3.00/09.0142</t>
  </si>
  <si>
    <t>Endokrinologie - multidisciplinární kurz pro lékaře a VŠ pracovníky ve výzkumu</t>
  </si>
  <si>
    <t>Příprava a realizace cyklu multidisciplinárních kurzů endokrinologie pro lékaře a VŠ pracovníky ve výzkumu.</t>
  </si>
  <si>
    <t>CZ.1.07/2.3.00/09.0182</t>
  </si>
  <si>
    <t>Pracovní lékařství pro lékaře všech odborností</t>
  </si>
  <si>
    <t>Vytvoření vzdělávacího programu, ve kterém bude možné sdílet infromace o nemocech z povolání, o onemocněních souvisejících s prací, o vyšetřovacích možnostech, o možnostech hygieny práce, o možnostech psychologie práce, o legislativních opatřeních v této oblasti.</t>
  </si>
  <si>
    <t>CZ.1.07/3.2.02/01.0026</t>
  </si>
  <si>
    <t>Experimentální chirurgie - nové technologie v medicíně</t>
  </si>
  <si>
    <t>Implementace experimentální chirurgie a medicíny využívající nové technologie do vzdělávacího systému studentů všeobecného lékařství lékařské fakulty Univerzity Karlovy v Plzni a studentů hraničních oborů Fakulty aplikovaných věd, Fakulty pedagogické a Fakulty zdravotnických studií Západočeské univerzity v Plzni.</t>
  </si>
  <si>
    <t>2011-2013</t>
  </si>
  <si>
    <t>CZ.1.07/2.2.00/15.0049</t>
  </si>
  <si>
    <t>Klinická biochemie - inovovaná, interaktivní výuka e-learningem</t>
  </si>
  <si>
    <t>Vytvoření unifikovaných e-learnigových materiálů předmětu klinická biochemie pro akreditované magisterské a bakalářské studijní programy na lékařských a zdravotnických fakultách. Vytvoření společné databáze interaktivních studijních podkladů, které budou navzájem sdíleny. Tyto pak budou u jednotlivých partnerů přetransformovány do konkrétních e-learningových výukových aplikací s následným využitím při výuce.</t>
  </si>
  <si>
    <t>CZ.1.07/2.2.00/15.0048</t>
  </si>
  <si>
    <t>Nové pojetí výuky imunoanalytických metod</t>
  </si>
  <si>
    <t>Příprava nových vzdělávacích předmětů či inovace již probíhající výuky studentů lékařských fakult a fakult zdravotnických studií.</t>
  </si>
  <si>
    <t>CZ.1.07/2.2.00/15.0046</t>
  </si>
  <si>
    <t>BioHeMA</t>
  </si>
  <si>
    <t>Postgraduální vzdělávání zdravoních laborantů a všeobecných sester v klinické biochemii a hematologii. Vytvoření elektronické učebnice.</t>
  </si>
  <si>
    <t>CZ.1.07/3.2.02/02.0003</t>
  </si>
  <si>
    <t>Transfer znalostí a technologií - rozšíření evropského vzdělávacího modelu "Technology Transfer Manager" na další regiony ČR</t>
  </si>
  <si>
    <t>Zavedení stukturovaného školení v oblasti přenosu znalostí a inovačním podnikání. Zvýšení vzájemné spolupráce mezi vysokými školami, věděcko-výzkumnými pracovišti a podnikatelským sektorem.</t>
  </si>
  <si>
    <t>CZ.1.07/2.4.00/17.0005</t>
  </si>
  <si>
    <t>Molekulární genetika nádorových a kardiovaskulárních chorob</t>
  </si>
  <si>
    <t xml:space="preserve">Vytvoření specializovaného pracoviště molekulární genetiky a studia biomarkerů v onkologii a kardiologii a napojení tohoto pracoviště na klinická pracoviště preventivní a personalizované medicíny v České republice a v zahraničí. </t>
  </si>
  <si>
    <t>CZ.1.07/2.3.00/20.0040</t>
  </si>
  <si>
    <t>Modernizace didaktických metod cestou podpory systému elektronického vzdělávání</t>
  </si>
  <si>
    <t>Zvýšení kvality, modernizace a zatraktivnění vzdělávání studentů a akademických pracovníků Lékařské fakulty UK v Plzni. Podpora autorské činnosti pedagogů zaměřené na tvorbu elektronických studijních opor pro studenty a dalším vzděláváním pedagogů v oblasti ICT.</t>
  </si>
  <si>
    <t>CZ.1.07/2.2.00/28.0198</t>
  </si>
  <si>
    <t>Inovace praktické výuky v kurikulu zubního lékařství</t>
  </si>
  <si>
    <t xml:space="preserve">Využití moderních prostředků pro simulovanou výuku na fantomech a zejména o využití potenciálu privátních podnikatelských subjektů při výuce praxe na reálném pacientovi. </t>
  </si>
  <si>
    <t>CZ.1.07/2.2.00/28.0201</t>
  </si>
  <si>
    <t>UniMeC LF v Plzni - I.etapa</t>
  </si>
  <si>
    <t>Výstavba první etapy univerzitního medicínského centra.</t>
  </si>
  <si>
    <t>2009-2014</t>
  </si>
  <si>
    <t>CZ.1.05/4.1.00/04.0154</t>
  </si>
  <si>
    <t>Biomedicínské centrum Lékařské fakulty v Plzni</t>
  </si>
  <si>
    <t xml:space="preserve">Vybudování nového sedmipodlažního objektu pro pět teoretických ústavů - Ústav farmakologie a toxikologie, Ústav patologické fyziologie, Ústav fyziologie, Ústav biologie a Ústav biofyziky. Rozšíření plochy fakulty pro výuku a výzkum i pro její zbývající součásti. </t>
  </si>
  <si>
    <t>2008-2015</t>
  </si>
  <si>
    <t>CZ.1.05/2.1.00/03.0076</t>
  </si>
  <si>
    <t>Biomedicínské centrum - přístrojové vybavení 2015</t>
  </si>
  <si>
    <t>Zvýšení kvality výzkumných aktivit Biomedicínského centra Lékařské fakulty v Plzni, a to konkrétně posílení výzkumných kapacit centra, posílení transferu technologií a obecně spolupráce a aplikační sférou a to prostřednictvím pořízení špičkového přístrojového vybavení. Je plánováno pořízení 27 přístrojů/zařízení a 2 softwarů.</t>
  </si>
  <si>
    <t>CZ.1.05/2.1.00/19.0381</t>
  </si>
  <si>
    <t>Využití moderních technologií ve výuce lékařské biofyziky a biostatistiky na lékařských fakultách UP v Olomouci, UK v Hradci Králové a v Plzni</t>
  </si>
  <si>
    <t xml:space="preserve">Inovace a sjednocení výukové náplně i výukových materiálů v předmětech zajišťovaných ústavy lékařské biofyziky na vybraných lékařských fakultách v České republice za účelem efektivního využití stávajícího náročného technického vybavení a rozšíření odborných dovedností absolventů o oblast moderních vyšetřovacích metod a aplikací informačních technologií v medicíně. </t>
  </si>
  <si>
    <t>CZ.1.07/2.2.00/07.0054</t>
  </si>
  <si>
    <t>Standardizace a sdílení vzdělávací platformy mezi lékařskými fakultami v rámci projektu MEFANET</t>
  </si>
  <si>
    <t>Zřízení interaktivní komunikační platformy pro sdílení digitálních vzdělávacích obsahů v síti lékařských fakult. Zintenzivnění spolupráce, předávání dobré praxe a zkušeností mezi institucemi, které přirozeně vstupují do procesu vzdělávání lékařů a zdravotnických profesionálů.</t>
  </si>
  <si>
    <t>CZ.1.07/2.4.00/12.0050</t>
  </si>
  <si>
    <t>UK jako partner Masarykovy univerzity v Brně</t>
  </si>
  <si>
    <t>Mezioborové partnerství pro umělou inteligenci</t>
  </si>
  <si>
    <t>Vybudování mezioborové síťe pracovišť, jež se zabývají různými aspekty umělé inteligence a komunikace mezi člověkem a počítačem či jinými inteligentními systémy, a dále umožnění přenosu poznatků mezi umělou inteligencí a neinženýrskými obory, včetně aplikací v lékařství.</t>
  </si>
  <si>
    <t>CZ.1.07/2.4.00/17.0055</t>
  </si>
  <si>
    <t>UK jako partner Západočeské univerzity v Plzni</t>
  </si>
  <si>
    <t>Prohloubení odborné spolupráce a propojení ústavů lékařské biofyziky na lékařských fakultách v České republice</t>
  </si>
  <si>
    <t>Podpora spolupráce mezi lékařskými fakultami a fakultou biomedicínského inženýrství v České republice. Podpora vzdělávacích a školících aktivit realizovaných ústavy lékařské biofyziky prostřednictvím stáží a odborných praxí.</t>
  </si>
  <si>
    <t>CZ.1.07/2.4.00/17.0058</t>
  </si>
  <si>
    <t>Příprava personálního zabezpečení VaV v Hepatologickém institutu v Hradci Králové</t>
  </si>
  <si>
    <t>Zvýšení odborných znalostí akademických a ostatních pracovníků LF UK v Hradci Králové a pregraduálních a postgraduálních studentů, kteří se připravují na práci ve VaV týmu nově vznikajícího Hepatologického Institutu v Hradci Králové.</t>
  </si>
  <si>
    <t>200-2012</t>
  </si>
  <si>
    <t>CZ.1.07/2.3.00/09.0082</t>
  </si>
  <si>
    <t>Inovace a rozvoj studijního programu Všeobecné lékařství na Lékařské fakultě UK v Hradci Králové pomocí uplatnění informačních technologií</t>
  </si>
  <si>
    <t xml:space="preserve">Rozšíření a zkvalitnění výuky v magisterském studijním programu Všeobecné lékařství na Lékařské fakultě UK v Hradci Králové vytvořením e-learningových kurzů a elektronických studijních opor. Nahrazení části kontaktní výuky interaktivními e-learningovými kurzy a doplnění elektronických opor do zbývající teoretické výuky. </t>
  </si>
  <si>
    <t>CZ.1.07/2.2.00/15.0164</t>
  </si>
  <si>
    <t xml:space="preserve">Centrum pro inovace v biomedicíně </t>
  </si>
  <si>
    <t>Vytvoření fungující sítě partnerů zejména v oblasti biomedicícny a usnadnění jejich vzájemné spolupráce. Zvýšení informovanosti mezi spolupracujícími subjekty.</t>
  </si>
  <si>
    <t>CZ.1.07/2.4.00/17.0115</t>
  </si>
  <si>
    <t>Modernizace budovy teoretických ústavů LF HK UK v Hradci Králové</t>
  </si>
  <si>
    <t>Úprava prostor v budově Lékařské fakulty UK v HK a jejich vybavení moderními přístroji.</t>
  </si>
  <si>
    <t>CZ.1.05/4.1.00/11.0249</t>
  </si>
  <si>
    <t>Podpora pre-seed aktivit UK mimo Prahu</t>
  </si>
  <si>
    <t>Zvýšení intenzity ochrany DV a míry komercializace výsledků VaV na mimopražských pracovištích UK. Ověření komercializačního potenciálu u 6ti aktivit z oblasti Molekulární biologie a biotechnologie.</t>
  </si>
  <si>
    <t>CZ.1.05/3.1.00/13.0284</t>
  </si>
  <si>
    <t>Centrum digitálního zpracování obrazových dat ve výuce lékařských a zdravotnických oborů</t>
  </si>
  <si>
    <t>Inovace akreditovaných studijních programů na lékařských fakultách prostřednictvím speciálně připravených výukových programů využívajících současných možností informačních a komunikačních technologií.</t>
  </si>
  <si>
    <t>CZ.1.07/2.2.00/07.0022</t>
  </si>
  <si>
    <t>Modernizace výuky klinického rozhodování napříč pediatrickými obory lékařských fakult v síti MEFANET</t>
  </si>
  <si>
    <t>Inovovace klinické fáze studia medicíny s využitím virtuálních pacientů a dalších nástrojů kazuistické výuky. Podpora produkce digitálního obsahu a zajištění přenosu know-how ze zahraničí.</t>
  </si>
  <si>
    <t>CZ.1.07/2.2.00/28.0038</t>
  </si>
  <si>
    <t>IMPACT - Inovace, metodika a kvalita jazykového vzdělávání a odborného vzdělávání v cizích jazycích v terciární sféře v ČR</t>
  </si>
  <si>
    <t>Poskytnutí vyučujícím odborného jazyka příslušné nástroje a dovednosti pro efektivní testování jazykových znalostí v odborném jazyce a vytvoření prostoru pro výměnu zkušeností a přenos dobré praxe.</t>
  </si>
  <si>
    <t>CZ.1.07/2.2.00/28.0233</t>
  </si>
  <si>
    <t>Lidské zdroje pro neurovědní výzkum v Královéhradeckém a Ústeckém kraji</t>
  </si>
  <si>
    <t>Vytvoření a podpora dvou výzkumných týmů orientovaných na moderní multidisciplinární obor Neurovědy (Neurosciences) v regionech s vysokým potenciálem růstu vědecké, grantové a publikační činnosti.</t>
  </si>
  <si>
    <t>CZ.1.07/2.3.00/20.0274</t>
  </si>
  <si>
    <t>UK jako partner Ústavu experimentální medicíny AV ČR</t>
  </si>
  <si>
    <t>Příprava a zapojení VaV týmů HEPIN do mezinárodního výzkumu portální hypertenze</t>
  </si>
  <si>
    <t>Farmaceutická fakulta v Hradci Králové</t>
  </si>
  <si>
    <t xml:space="preserve">Zvýšení kvalifikace stávajícího týmu výzkumných pracovníků Hepatologického institutu s vedením v Hradci Králové a se spolupracujícími pracovišti na Lékařských fakultách v ČR (vyjma Prahy)  a jejich zapojením do vzdělávacích aktivit a mezinárodní spolupráce na VaV projektu onemocnění a léčby jater. </t>
  </si>
  <si>
    <t>CZ.1.07/2.3.00/20.0054</t>
  </si>
  <si>
    <t>Inovace studijního programu Farmacie na Farmaceutické fakultě Univerzity Karlovy</t>
  </si>
  <si>
    <t xml:space="preserve">Zvýšení kvality a prohloubení diverzifikace výuky, zkvalitnění procesu výchovy a výsledků dosahovaných v oblasti vzdělávání. Specifickými cíli jsou inovace výuky prostřednictvím zavádění moderních multimediálních metod výuky, rozvoj potenciálu mezinárodní spolupráce, prohloubení a zkvalitnění úrovně znalosti anglického jazyka a zvýšení praktické relevance výuky pro aplikační sektor. </t>
  </si>
  <si>
    <t>CZ.1.07/2.2.00/28.0194</t>
  </si>
  <si>
    <t>Vybudování výzkumného týmu experimentální a aplikované biofarmacie</t>
  </si>
  <si>
    <t xml:space="preserve">Vytvoření kvalitního vědeckého týmu na FaF UK, který bude své výstupy šířit v rámci cílové skupiny. Vytvoření nových inicializačních míst pro PhD. a post-doc pozic pod vedením zahraničního experta Prof. Manuela Miró a zkušených vědců z FaF UK. </t>
  </si>
  <si>
    <t>CZ.1.07/2.3.00/20.0235</t>
  </si>
  <si>
    <t>Vzdělávání veřejnosti o zdravém životním stylu na vědecky podložených faktech</t>
  </si>
  <si>
    <t>Vzdělávání laické veřejnosti v oblastech odpovědného spotřebitelského chování, zejména jak vybírat kvalitní, účinné a bezpečné doplňky stravy či metody k udržování a posilování zdraví dle medicíny založené na důkazech; jak si vybírat důvěryhodné informační zdroje o zdravém životním stylu na internetu a jak bezpečně v praxi uplatnit schémata zdravého životního stylu.</t>
  </si>
  <si>
    <t>2012-2013</t>
  </si>
  <si>
    <t>CZ.1.07/3.1.00/37.0190</t>
  </si>
  <si>
    <t>Revitalizace infrastruktury na FaF UK v HK</t>
  </si>
  <si>
    <t>Rekonstrukce prostror FaF UK, včetně nákupu vědeckých přístrojů. Zlepšení podmínek pro vzdělávání a výzkum.</t>
  </si>
  <si>
    <t>2011-2015</t>
  </si>
  <si>
    <t>CZ.1.05/4.1.00/11.0254</t>
  </si>
  <si>
    <t>Podpora pre-seed aktivit UK mimo Prahu II</t>
  </si>
  <si>
    <t>Projekt zahrnuje celkem čtyři tzv. individuální aktivity, které ve dvou navazujících fázích ověří komercializační potenciál konkrétních vědeckých výsledků.</t>
  </si>
  <si>
    <t>CZ.1.05/3.1.00/14.0299</t>
  </si>
  <si>
    <t>CZ-OPENSCREEN: Národní infrastruktura pro chemickou biologii</t>
  </si>
  <si>
    <t>Vybudování špičkového pracoviště základního výzkumu v oblasti chemické biologie a genetiky. V rámci projektu byl postaven nový integrovaný laboratorní celek i s potřebným zázemím nezbytným pro fungování infrastruktury formou nástavby na stávajícím objektu (pavilon V) ÚMG AV, v. v. i. v areálu výzkumných ústavů AV ČR v Praze-Krči.</t>
  </si>
  <si>
    <t>CZ.2.16/3.1.00/24020</t>
  </si>
  <si>
    <t>UK jako partner Ústavu molekulární genetiky AV ČR, v.v.i.</t>
  </si>
  <si>
    <t>MEPHARED - Výzkumné a výukové centrum Univerzity Karlovy v Hradci Králové</t>
  </si>
  <si>
    <t>Lékařská fakulta v Hradci Králové, Farmaceutická fakulta v Hradci Králové</t>
  </si>
  <si>
    <t>Vybudování prostor pro kompletní přesun všech pracovišť teoretických ústavů lékařské fakulty a vybraných pracovišť fakulty farmaceutické a současné vybudování dostatečných prostorů pro vědecko-výzkumné a výukové aktivity. Vybudování laboratoří základního i aplikovaného výzkumu; společná pracoviště pro výuku, vědu a výzkum zahrnují infrastrukturu pro spolupráci s vývojovými a komerčními firmami regionu.</t>
  </si>
  <si>
    <t>CZ.1.05/4.1.00/04.0152</t>
  </si>
  <si>
    <t>Studium informační vědy a znalostního managementu v evropském kontextu</t>
  </si>
  <si>
    <r>
      <t>Zlepšení kvality oborů Informační věda a Znalostní management v evropském kontextu.</t>
    </r>
    <r>
      <rPr>
        <b/>
        <i/>
        <sz val="8"/>
        <rFont val="Century Gothic"/>
        <family val="2"/>
        <charset val="238"/>
      </rPr>
      <t xml:space="preserve"> </t>
    </r>
    <r>
      <rPr>
        <i/>
        <sz val="8"/>
        <rFont val="Century Gothic"/>
        <family val="2"/>
        <charset val="238"/>
      </rPr>
      <t xml:space="preserve">Podpora informační gramotnosti jednak cílové skupiny (studenti VŠ), ale taktéž knihovníků a informačních pracovníků, studentů, kteří se připravují na knihovnicko-informační studium, pedagogických pracovníků na všech úrovních vzdělávání a studentů vysokých a středních škol vyšších ročníků.  </t>
    </r>
  </si>
  <si>
    <t>CZ.1.07/2.2.00/07.0284</t>
  </si>
  <si>
    <t>Moderní infrastruktura pro výuku a výzkum na FF UK</t>
  </si>
  <si>
    <t>Revitalizace a zvýšení kvality infrastrukturního zázemí pro výuku a výzkum na FF UK. Posílení zázemí pro multimediální výuku, posílení bezbariérovosti infrastruktury a  celkové zvýšení kvality vnitřního prostředí.</t>
  </si>
  <si>
    <t>CZ.1.05/4.1.00/16.0339</t>
  </si>
  <si>
    <t>Rozvoj kombinované formy studia bakalářského programu oboru Andragogika a personální řízení</t>
  </si>
  <si>
    <t>Zkvalitnění a zefektivnění výuky (mj. též v souladu s nároky trhu práce), zvýšení kapacity pracoviště, které výuku oboru poskytuje, a tím  i  možnost zvýšení počtu přijímaných studentů.</t>
  </si>
  <si>
    <t>2008-2011</t>
  </si>
  <si>
    <t>CZ.2.17/3.1.00/31153</t>
  </si>
  <si>
    <t>Zkvalitnění bakalářských studijních programů zavedením volitelných předmětů zaměřených na moderní dějiny a aktuální problémy zemí východní Asie (Japonsko, Čína, Korea, Vietnam)</t>
  </si>
  <si>
    <t>Poskytnutí posluchačům studijních oborů vyučovaných na Ústavu Dálného východu Filozofické fakulty UK specializované volitelné přednášky zaměřené na srovnávají moderní dějiny zemí východní Asie a na aktuální problémy tohoto regionu; dále pak nabídnout metodologický úvod do studia společenských věd, zejména politologie, ekonomie a sociologie.</t>
  </si>
  <si>
    <t>CZ.2.17/3.1.00/31190</t>
  </si>
  <si>
    <t>Modernizace a rozšíření studijních programů v rámci oboru archivnictví a pomocné vědy historické</t>
  </si>
  <si>
    <t>Modernizace výuky (příprava multimediálních učebních pomůcek a programů) pro stávající studijní programy prezenčního a zvláště kombinovaného studia (všech historických oborů) s možností jejich využití pro rekvalifikační studia a kurzy CŽV a příprava studijního programu Veřejná správa a spisová služba, jehož zavedení vyplývá z požadavků praxe kladoucí důraz na kvalitní přípravu absolventů pro práci v orgánech státní správy samosprávy, v neziskových organizacích, podnicích státního i soukromého sektoru. Projekt je určen pro stávající posluchače, čerstvé absolventy středních škol, zejména je pak orientován na zájemce z praxe.</t>
  </si>
  <si>
    <t>CZ.2.17/3.1.00/31168</t>
  </si>
  <si>
    <t>Inovace a rozvoj studijního programu Překladatelství a tlumočnictví na Ústavu translatologie Filozofické fakulty Univerzity Karlovy v Praze</t>
  </si>
  <si>
    <t>Vytvoření adekvátní skladby  předmětů, jež by v profesní i akademické rovině odrážely současnou překladatelskou a tlumočnickou praxi a byly využitelné rovněž pro rekvalifikační studium a kurzy CŽV, tvorba chybějících studijních opor a renovace a dovybavení tlumočnické a překladatelské laboratoře řešitelského pracoviště moderními softwarovými nástroji pro počítačem podporovaný překlad.</t>
  </si>
  <si>
    <t>CZ.2.17/3.1.00/32137</t>
  </si>
  <si>
    <t>Inovace bakalářského oboru "Dějiny umění" pro potřeby praxe</t>
  </si>
  <si>
    <t>Inovovace bakalářského programu Dějiny umění pro lepší připravu absolventů na výkon praxe v oborech a institucích, ve kterých nejčastěji nalézají praktické profesní uplatnění.</t>
  </si>
  <si>
    <t>CZ.2.17/3.1.00/32176</t>
  </si>
  <si>
    <t>Podpora souladu pracovního života rodičů-akademiků</t>
  </si>
  <si>
    <t>Zmírnění diskriminařních dopadů přeryvu v profesní dráze akademiků v souvislosti s rodičovstvím. Podpora práce z domova, jazykové kurzy, ICT kurzy, pedagogické a psychologické kurzy, aj.</t>
  </si>
  <si>
    <t>CZ.2.17/2.1.00/32120</t>
  </si>
  <si>
    <t>Rozvoj a inovace bakalářského studia českého jazyka v Ústavu českého jazyka a teorie komunikace FF UK v Praze</t>
  </si>
  <si>
    <t>Inovace a rozvoj jazykové části bakalářského studijního programu a podpora odborného a jazykového rozvoje pedagogicko-vědeckých pracovníků ÚČJTK, zvýšení odborné úrovně ÚČJTK i absolventů oboru český jazyk a literatura.</t>
  </si>
  <si>
    <t>CZ.2.17/3.1.00/33275</t>
  </si>
  <si>
    <t>Modernizace bakalářského programu Informační studia a knihovnictví na Filozofické fakultě Univerzity Karlovy v Praze</t>
  </si>
  <si>
    <t xml:space="preserve">Modernizace a aktualizace osnov a výuky bakalářského programu Informační studia a knihovnictví vzhledem k vývoji informačních technologií a oboru. </t>
  </si>
  <si>
    <t>CZ.2.17/3.1.00/36231</t>
  </si>
  <si>
    <t xml:space="preserve">Inovace bakalářského studia v Ústavu pro českou literaturu a literární vědu s důrazem na zavedení projektové výuky a zapojení digitálních technologií </t>
  </si>
  <si>
    <t>Posílení profesní orientace a specializace absolventů bakalářského studia, navázání kontaktů studentů s odbornými a výzkumnými institucemi a   rozvoji navazujícího oboru. Upravení bakalářského programu tak, aby korespondoval se současnými postupy výzkumných pracovišť orientovaných také prakticky.</t>
  </si>
  <si>
    <t>CZ.2.17/3.1.00/36236</t>
  </si>
  <si>
    <t>Inovace vzdělávání v oboru Čeština jako druhý jazyk</t>
  </si>
  <si>
    <t>Změna přípravy studentů učitelství ČJL a dalších oborů na práci s žáky s češtinou jako druhým jazykem a založení této přípravy na moderní, ve vyspělých zemích osvědčené metodice. Zdůraznění práce studentů s žákovským korpusem; nové učební materiály, zvláště e-learningové opory; databanka jazykových projevů žáků s češtinou jako druhým jazykem; korpus jejich jazyka s příslušnými anotacemi pro didaktické využití; realizované kurzy a studentské práce; workshopy, konference, studie, sborníky.</t>
  </si>
  <si>
    <t>CZ.1.07/2.2.00/07.0259</t>
  </si>
  <si>
    <t>UK jako partner Technické univerzity v Liberci</t>
  </si>
  <si>
    <t>Partnerská síť informačních profesionálů (PARTSIP)</t>
  </si>
  <si>
    <t>Podpora studentů a sdílení znalostí zejména z oblastí znalostního, procesního a projektového managementu, nových médií a technologií, competitive intelligence, podpory inovací a vzdělávání.</t>
  </si>
  <si>
    <t>CZ.1.07/2.4.00/12.0059</t>
  </si>
  <si>
    <t>Národní klastr informačního vzdělávání (NAKLIV)</t>
  </si>
  <si>
    <t>Zkvalitnění a zvýšení efektivní spolupráce, sdílení materiálů a dobré praxe mezi institucemi, které realizují informační vzdělávání. Podpora inovativního vzdělávání garantů informační gramotnosti, standardizování a vytvoření virtuálníě kolaborativního znalostní prostředí. Iniciace funkční moderní platformy pro komunikaci a vzdělávání nepedagogických pracovníků (knihovníků), akademických pracovníků a doktorandů, a  přispění ke zvýšení kvality informačního vzdělávání pro studenty vysokých a vyšších odborných škol.</t>
  </si>
  <si>
    <t>CZ.1.07/2.4.00/12.0060</t>
  </si>
  <si>
    <t>Česká společnost v novodobé Evropě - osudy, vazby, vzdálení, sjednocování 1914 až 2009</t>
  </si>
  <si>
    <t>Testování multimediálního programu pro výuku českých dějin v období 1914-2009.</t>
  </si>
  <si>
    <t>CZ.1.07/1.1.00/14.0073</t>
  </si>
  <si>
    <t>UK jako partner Svazu důstojníků a praporčíků AČR</t>
  </si>
  <si>
    <t>Informace a konkurenceschopnost - INFOKON</t>
  </si>
  <si>
    <t>Navazujcí projekt. Možnosti zapojení studentů do komunikace o odborných problémech, např. modulech competitive Intelligence, správy a řízení informací, řízení projektů, manažerských a prezentačních dovednostech, finannčího řízení a rozhodování, sociálních sítích.</t>
  </si>
  <si>
    <t>CZ.1.07/2.4.00/17.0004</t>
  </si>
  <si>
    <t>UK jako partner Vysoké školy báňské - Technické univerzity Ostrava</t>
  </si>
  <si>
    <t>Mezi bohemistikou a informatikou. Inovace vysokoškolské výuky češtiny v kontextu počítačového zpracování jazyka</t>
  </si>
  <si>
    <t>Posílení konkurenceschopnosti absolventů humanitních oborů na trhu práce. Inovace studijních oborů Český jazyk se specializací počítačová lingvistika a Český jazyk a literatura na Filozofické fakultě Masarykovy univerzity (Brno) směrem k praktické využitelnosti teoretických znalostí, obohacení výuky o perspektivní oblast počítačového zpracování přirozeného jazyka a v souladu s tímto záměrem navázání spolupráce s dalšími fakultami, univerzitami a společnostmi z komerční sféry v aktivitách orientovaných na cílovou skupinu.</t>
  </si>
  <si>
    <t>CZ.1.07/2.2.00/28.0039</t>
  </si>
  <si>
    <t>Dotkni se 20. století</t>
  </si>
  <si>
    <t>Podpora výuky československých a českých dějin 20. století na základních a středních školách. Využití sbírkových předmětů, autentických dokladů minulosti a zapojení moderních technologií, digitalizovaného obsahu kulturních institucí.</t>
  </si>
  <si>
    <t>CZ.1.07/1.1.00/26.0077</t>
  </si>
  <si>
    <t>UK jako partner Národního muzea</t>
  </si>
  <si>
    <t>Platforma výzkumné a vzdělávácí spolupráce v síti informačních profesionálů (ERNIE)</t>
  </si>
  <si>
    <t>Zvýšení spolupráce mezi akademickým pracovištěm - Kabinetem informačních studií a knihovnictví na FF MU - a dalšími univerzitami, výzkumnými organizacemi a podniky, ve kterých se uplatňují informační profesionálové, a to i v zahraničí. Součástí projektu jsou především praxe a stáže, pořádání seminářů a workshopů, společné projekty a další vzdělávání všech zúčastněných partnerů a cílové skupiny.</t>
  </si>
  <si>
    <t>CZ.1.07/2.4.00/31.0014</t>
  </si>
  <si>
    <t>Finanční a zdravotní gramotnost pro veřejnost</t>
  </si>
  <si>
    <t>Motivace občanů v produktivním věku k dalšímu vzdělávání. Zvýšení jejich osobní finanční a zdravotní gramotnosti a umožnění zodpovědného rozhodování. Vytvoření sítě centem učení pro další vzdělávání dospělých v této oblasti.</t>
  </si>
  <si>
    <t>CZ.1.07/3.1.00/37.0097</t>
  </si>
  <si>
    <t>UK jako partner AISIS občanské sdružení</t>
  </si>
  <si>
    <t>Mediální vzdělávací minipořady ve finanční gramotnosti a etické výchově pro občany</t>
  </si>
  <si>
    <t>Připrava metodiky pro semináře a realizace 2 seminářů v každém kraji (tj. 26 seminářů), eLearningové kurzy, náměty a výroba minipořadů a jejich odvysílání v ČTV a ČRo. Zvýšení konkurenceschopnosti občanů ČR. Zaměřujeme se na finanční gramotnost a rozvoj sociálních kompetencí.</t>
  </si>
  <si>
    <t xml:space="preserve">CZ.1.07/3.1.00/37.0034 </t>
  </si>
  <si>
    <t>UK jako partner Etického fóra České republiky, o.s.</t>
  </si>
  <si>
    <t>Logika: systémový rámec rozvoje oboru v ČR a koncepce logických propedeutik pro mezioborová studia</t>
  </si>
  <si>
    <t>Koordinace pracovišť věnujících se logice, aby mohly účinně spolupracovat jak v oblasti oborového studia, tak v souvislosti s úvodními kurzy logiky pro různé obory. Vytvoření podmínek pro sdílení výuky mezi akreditovanými obory "logika" v rámci celé ČR, prohloubení interakce mezi jednotlivými pracovišti a zajištění odpovídajícího zázemí.</t>
  </si>
  <si>
    <t>CZ.1.07/2.2.00/28.0216</t>
  </si>
  <si>
    <t>Specifikace učiva angličtiny ve vzdělávacích programech a podpora její elektronické výuky</t>
  </si>
  <si>
    <t>Sestavení specifikační tabulky učiva angličtiny detailně identifikující jazykové struktury nezbytné pro osvojení jazykových kompetencí RVPG, vypracování výukových i testovacích materiálů provázaných se specifikační tabulkou, pilotování výstupů obou souvisejících aktivit na pražských gymnáziích a jejich posouzení partnery projektu, rozšíření internetové aplikace portálu eleda.</t>
  </si>
  <si>
    <t>CZ.2.17/3.1.00/32638</t>
  </si>
  <si>
    <t>UK jako partner Gymnázia Jana Keplera, Praha 6, Parléřova 2</t>
  </si>
  <si>
    <t>Inovace jazykové výuky v rámci akreditovaných bakalářských programů uměleckých a humanitních oborů</t>
  </si>
  <si>
    <t>Inovace jazykové výuky pro studenty Vysoké školy uměleckoprůmyslové  a Filozofické fakulty UK, která se realizuje na Jazykovém centru FF UK a zavedení e-learningových a blended learningových kurzů. Vznik 7 e-learningových či blended learningových kurzů pro výuku anglického a německého jazyka, do kterých tyto nové komunikační nástroje budou integrovány.</t>
  </si>
  <si>
    <t>CZ.2.17/3.1.00/33369</t>
  </si>
  <si>
    <t>UK jako partner Vysoké školy umělecko-průmyslové</t>
  </si>
  <si>
    <t>Projekt 5P - Program pro pedagogy přírodovědných předmětů</t>
  </si>
  <si>
    <t>Příprava a realizace systému 9 kurzů dalšího profesního vzdělávání učitelů zejména v oborech biologie, chemie, geografie a geologie. Integrace a provázanost odborné a didaktické složky a aktivní využití ICT, tvorba materiálů pro úspěšnou realizaci kurzů.</t>
  </si>
  <si>
    <t>CZ.1.07/1.3.04/02.0040</t>
  </si>
  <si>
    <t>Program pro pedagogy přírodovědných předmětů PLUS</t>
  </si>
  <si>
    <t>Příprava a realizace systému 10 kurzů dalšího profesního vzdělávání učitelů v oborech biologie, chemie, geografie ageologie. Tvorba materiálů pro úspěšnou realizaci kurzů.</t>
  </si>
  <si>
    <t>2013-2014</t>
  </si>
  <si>
    <t>CZ.1.07/1.3.48/02.0043</t>
  </si>
  <si>
    <t>Rozvoj PřF UK</t>
  </si>
  <si>
    <t>Pořízení klíčové instrumentace pro odborné kapacity biologické,
chemické, geografické a geologické sekce PřF UK</t>
  </si>
  <si>
    <t>CZ.1.05/4.1.00/16.0347</t>
  </si>
  <si>
    <t>Přírodní vědy a matematika na středních školách v Praze: aktivně, aktuálně a s aplikacemi</t>
  </si>
  <si>
    <t>Inovace vzdělávacích programů v přírodních vědách a matematice na gymnáziích a středních odborných školách v Praze v kontextu požadavků trhu práce. Propojení matematiky a přírodovědných oborů navzájem a díky hraniční povaze geografie i o propojení s obory společenskovědními obory. Ověření a realizace souboru vzdělávacích modulů z předmětů biologie, chemie, geologie, fyzika, matematika a geografie, čtyři moduly za každý předmět, tedy celkem 24 modulů. Pro každý modul budou vytvořeny veškeré studijní a metodické materiály a pro jejich realizaci budou proškoleni vybraní učitelé.</t>
  </si>
  <si>
    <t>CZ.2.17/3.1.00/32121</t>
  </si>
  <si>
    <t>Zřízení univerzitní mateřské školky PřF UK s přírodovědným zaměřením v objektu Benátská 4, Praha 2</t>
  </si>
  <si>
    <t>Zřízení univerzitní mateřské školy při Přírodovědné fakultě Univerzity Karlovy v Praze. zahájení provozu mateřské školy do listopadu 2013.  Uvolnění a rekonstrukce prostor, vybavení zrekonstruovaných prostor nábytkem a provozním vybavením,  vybudování dětského hřiště, realizace výběrových řízení na ředitele mateřské školy a další personál, výběr poskytovatele služeb, vytvoření školního vzdělávacího programu podle Rámcového vzdělávacího plánu pro předškolní vzdělávání, podpora provozu školky po dobu minimálně 12 měsíců.</t>
  </si>
  <si>
    <t>CZ.2.17/2.1.00/34150</t>
  </si>
  <si>
    <t>Rozvoj služeb péče o děti v univerzitní mateřské školce Rybička Přírodovědecké fakulty Univerzity Karlovy v Praze</t>
  </si>
  <si>
    <t>Rozšíření, rozvoj a zkvalitnění systému služeb univerzity, zajištění provozu školky a zvýšení počtu podpořených osob díky sdíleným místům. Výstupem je počet podpořených rodičů (min 35) oproti kapacitě školky (24 míst), Navýšení kapacity školky o odpolední školičku. Výstupem je navýšení počtu podpořených osob o 6 až 8 rodičů. Zkvalitnění výchovy a vzdělávání formou účasti dítěte na výuce angličtiny. Výstupem je zapojení minimálně 10 dětí do výuky angličtiny. Zkvalitnění výchovy a vzdělávání formou autoevaluace kvality realizace environmentální výchovy a vzdělávání dětí (EVVO) v průběhu projektu. Výstupem je evaluační dotazník o kvalitě EVVO zpracovaný všemi pedagogy školky. Zavedení nové bezplatné služby podpořeným rodičům -  poradenství dětského psychologa.</t>
  </si>
  <si>
    <t>CZ.2.17/2.1.00/37203</t>
  </si>
  <si>
    <t>Rozvoj Centra experimentální biologie rostlin UK</t>
  </si>
  <si>
    <t>Podpora partnerství veřejného a soukromého sektoru, zkvalitnění zázemí vědecké činnosti a nárůst kapacity tohoto pracoviště.  Rekonstrukce vnitřních prostor pěti laboratorních úseků, jejichž využitelná plocha bude rozšířena vestavbou vnitřních galerií. Renovace a zvýšení kapacity kultivačního zázemí pro řízené experimenty s rostlinným materiálem.</t>
  </si>
  <si>
    <t>CZ.2.16/3.1.00/22155</t>
  </si>
  <si>
    <t>Centrum výzkumu stabilních izotopů</t>
  </si>
  <si>
    <t>Vybavení "Centra výzkumu stabilních izotopů" nezbytnými přístroji, které umožní realizovat analýzy stabilních izotopů na mezinárodně konkurenceschopné úrovni. Nákup hmotnostního spektrometru pro základní výzkum stabilních izotopů a přístrojů nutných k jeho efektivnímu fungování.</t>
  </si>
  <si>
    <t>CZ.2.16/3.1.00/21516</t>
  </si>
  <si>
    <t>Infrastruktura pro světelnou nanoskopii</t>
  </si>
  <si>
    <t>Vybudování technické a logistické infrastruktury pro světelnou fluorescenční nanoskopii za účelem získávání, sdílení a zpracovávání obrazových dat v biomedicíně, biotech. oborech a materiál. vědě. Pořízení dvou superrezoluční mikroskopů, za účelem jejichž instalace bude zrekonstruována místnost v prostorách žadatele.</t>
  </si>
  <si>
    <t>CZ.2.16/3.1.00/21515</t>
  </si>
  <si>
    <t>Rozvoj odborného jazykového vzdělávání a zvyšování jazykových a odborných kompetencí pro praxi.</t>
  </si>
  <si>
    <t xml:space="preserve">Akademie Geoinformačních dovedností  </t>
  </si>
  <si>
    <t>Propagace témat dálkového průzkumu Země, geografických informačních systémů a satelitní navigace ve vzdělávání a v pracovní praxi. Spolupráce Scientica, Univerzity Karlovy v Praze a Evropské kosmické agentury.</t>
  </si>
  <si>
    <t>CZ.1.07/1.1.00/14.0238</t>
  </si>
  <si>
    <t>UK jako partner Scientica Agency s.r.o.</t>
  </si>
  <si>
    <t>Vytvoření a rozvoj multidisciplinárního týmu na platformě krajinné ekologie</t>
  </si>
  <si>
    <t>Sdružení akademických pracovníků a studentů DSP z pracoviště žadatele a partnerů, specialistů na jednotlivé biotické součásti krajiny (les, louky a pastviny, sady, lada, pole) a vytvoření nového vědeckého multidisciplinární týmu na platformě krajinné ekologie, který získá excelenci řešením vědeckých projektů na modelových územích pod vedením zkušených lektorů.</t>
  </si>
  <si>
    <t>CZ.1.07/2.3.00/20.0004</t>
  </si>
  <si>
    <t>UK jako partner Mendelovy univerzity v Brně</t>
  </si>
  <si>
    <t>PROVAZ - PROpojení Vzdělávání A nových přístupů v Zoologicko-ekologickém výzkumu - od teorie k praxi</t>
  </si>
  <si>
    <t xml:space="preserve">Vzájemné předávání výsledků výzkumu, zkušeností a požadavků všech spolupracujících subjektů, především formou přednášek, seminářů a terénních exkurzí. Začlenění tohoto integrovaného přístupu do vzdělávacího systému vysokých škol a vzdělávání studentů prostřednictvím stáží a konferencí v ČR i v dalších zemích EU. </t>
  </si>
  <si>
    <t>CZ.1.07/2.4.00/17.0138</t>
  </si>
  <si>
    <t>UK jako partner Ústavu biologie obratlovců AV ČR, v.v.i.</t>
  </si>
  <si>
    <t>Inovace studia obecné jazykovědy a teorie komunikace ve spolupráci s přírodními vědami</t>
  </si>
  <si>
    <t>Rozvoj výzkumu a výuky moderních jazykovědných interdisciplín – biosémiotiky, matematické lingvistiky, psycholingvistiky, důraz je kladen na teorii gramatiky, východiska modelování jazyka a řeči reprezentativními gramatickými přístupy, mediální sémiotiku a kritickou analýzu diskurzu.</t>
  </si>
  <si>
    <t>CZ.1.07/2.2.00/28.0076</t>
  </si>
  <si>
    <t>Učíme (se) GEOINFORMATIKU</t>
  </si>
  <si>
    <t>Posílení vzdělanosti učitelů ve Středočeském kraji v oblasti geoinformatiky. Vytvoření tří vzdělávacích programů pro učitele, akreditované v rámci systému DVPP Ministerstvem školství, mládeže a tělovýchovy, které jsou zaměřeny na oblasti geoinformatiky.</t>
  </si>
  <si>
    <t>CZ.1.07/1.3.04/04.0015</t>
  </si>
  <si>
    <t>Schola naturalis Veltrusy - Učíme (se) na zámku</t>
  </si>
  <si>
    <t xml:space="preserve">Propagace témat dálkového průzkumu Země, geografických informačních systémů a satelitní navigace ve vzdělávání a v pracovní praxi. </t>
  </si>
  <si>
    <t>CZ.1.07/1.3.04/04.0014</t>
  </si>
  <si>
    <t>UK jako partner Národního památkového ústavu</t>
  </si>
  <si>
    <t>Učíme se s ESA</t>
  </si>
  <si>
    <t xml:space="preserve">Vytvoření vzdělávacích aktivit, které budou využívat geoinformační technologie a budou přitom ušity na míru místnímu regionu (tedy Středočeskému kraji), zejména pak školám aktivně zapojeným do projektu. Využíití materiálů Evropské kosmické agentury. </t>
  </si>
  <si>
    <t>CZ.1.07/1.1.32/02.0033</t>
  </si>
  <si>
    <t>Modernizace vybavení pro výzkum rostlin jako zdroje zdravotnicky využitelných látek</t>
  </si>
  <si>
    <t>Rozšíření dosavadní techniky řešení popsaných úkolů, především v oblasti související s identifikací a přípravou látek s možnými aplikacemi ve zdravotnictví, včetně přímého využití rostlinných virů. Nákup špičkových laboratorních přístrojů, které zabezpečí zásadní technologický pokrok při základním výzkumu žadatele.</t>
  </si>
  <si>
    <t>CZ.2.16/3.1.00/24014</t>
  </si>
  <si>
    <t>Uk jako partner Ústavu experimentální botaniky</t>
  </si>
  <si>
    <t>Pražská infrastruktura pro strukturní biologii a metabolomiku</t>
  </si>
  <si>
    <t>Vybudování infrastruktury pro výzkum medicínsky důležitých molekul s ohledem na včasnou detekci závažných onemocnění a lepší porozumění jejich mechanismům. Pořízení nového NMR spektrometr s protonovou pozorovací frekvencí 700 MHz a hmotnostní spektrometru s iontově cyklotronovým hmotnostním analyzátorem (FT-ICR-MS) s magnetickým polem 12 T, rozšíření stávajícího NMR spektrometru 600 MHz o spojení s kapalinovou chromatografií (HPLC-NMR). Rekonstrukce a modernizace objektu v areálu Akademie věd v Praze 4 – Krči.</t>
  </si>
  <si>
    <t>CZ.2.16/3.1.00/24023</t>
  </si>
  <si>
    <t>Uk jako partner Mikrobiologického ústavu AV ČR, v.v.i.</t>
  </si>
  <si>
    <t>Sociální síť informatiků v regionech České republiky</t>
  </si>
  <si>
    <t>Partnerství různých typů mezi subjekty terciárního vzdělávání, výzkumu, soukromého sektoru a veřejné správy. Vybudování sítě informatiků v regionech ČR  (webový portál, organizace konferencí a seminářů a  osobní princip). Vytvoření komunikační a interaktivní platformy pro síť.</t>
  </si>
  <si>
    <t>CZ.1.07/2.4.00/12.0039</t>
  </si>
  <si>
    <t>Modernizace vybavení pro fyzikální výzkum a výuku</t>
  </si>
  <si>
    <t>Zlepšení podmínek studentů fyzikálních oborů MFF UK.  Dovybavení fyzikálních pracovišť špičkovou technikou zrychlení dlouhodobého růstu potenciálu pro transfer technologií do podniků v celé ČR.</t>
  </si>
  <si>
    <t>CZ.1.05/4.1.00/16.0340</t>
  </si>
  <si>
    <t>Rekonstrukce budovy dílen a zřízení IT centra</t>
  </si>
  <si>
    <t xml:space="preserve"> Dvouetapová rekonstrukce objektu vývojových dílen, rekonstrukce fasády a oprava střechy. Rekonstrukce posluchárny T1 a T2 včetně vybavení moderní prezentační technikou. Pořízení přístrojového vybavení IT uzlu, který bude sloužit pro centralizaci IT služeb pro celou fakultu.</t>
  </si>
  <si>
    <t>CZ.1.05/4.1.00/16.0345</t>
  </si>
  <si>
    <t>Střecha pro informatiku</t>
  </si>
  <si>
    <t xml:space="preserve">Komplexní rekonstrukce střechy celého objektu, která zahrnuje i komplexní řešení zateplení půdních prostor, vybudování půdní vestavby. </t>
  </si>
  <si>
    <t>CZ.1.05/4.1.00/16.0344</t>
  </si>
  <si>
    <t>Rozvoj systému vzdělávacích příležitostí pro nadané žáky a studenty v přírodních vědách a matematice s využitím online prostředí</t>
  </si>
  <si>
    <t>Rozšíření a inovace identifikačních a vzdělávacích příležitostí pro kognitivně nadané a skrytě nadané pražské děti (14-19 let) v přírodních vědách a matematice s využitím online metod, zpřístupnění odborných kapacit. </t>
  </si>
  <si>
    <t>CZ.2.17/3.1.00/31165</t>
  </si>
  <si>
    <t>Inovace studijního programu Informatika na MFF UK: výuka tvorby simulací s edukativními prvky a prohloubením praktického aspektu výuky</t>
  </si>
  <si>
    <t>Rozšíření a prohloubení výuky na MFF UK zaměřené na vývoj výukových ICT aplikací, prohloubení spolupráce MFF UK s dalšími subjekty, které se vývoji a výzkumu v této oblasti věnují (ÚISK FF UK, Generation Europe, PrF UK, BI Simulations, GD Czech) a prohloubení praktické stránky výuky ICT na MFF UK a FF UK zapojením studentů do celého cyklu vývoje ICT aplikací, včetně nasazení do praxe.</t>
  </si>
  <si>
    <t>CZ.2.17/3.1.00/33274</t>
  </si>
  <si>
    <t>Struktura&amp;Dynamika Moderních Materiálů</t>
  </si>
  <si>
    <t>Vybudování špičkově vybaveného konkurenceschopného centra pro výzkum struktury a zejména dynamiky moderních bio- a nanomateriálů a komplexních biologických systémů s transdisciplinárním dosahem a rozsáhlou škálou používaných technik nukleární magnetické rezonance (NMR).</t>
  </si>
  <si>
    <t>CZ.2.16/3.1.00/21566</t>
  </si>
  <si>
    <t>Universal learning design - inovace dokumentových formátů</t>
  </si>
  <si>
    <t>Inovace studijních programů akreditovaných na MU Brno tak, aby byly aplikovány vzdělávací standardy označované „universal learning design“ pro osoby s těžkým zrakovým a pohybovým postižením. Navrhované didaktické inovace jsou založené na uplatnění informačních technologií a prostupují všemi programy MU.</t>
  </si>
  <si>
    <t>CZ.1.07/2.2.00/15.0225</t>
  </si>
  <si>
    <t>Inovativní softwarové pomůcky pro studenty informatiky na SŠ a VŠ a zapojení IT do výuky biologie na SŠ. Popularizace informatiky mezi studenty SŠ a aktivizace studentů VŠ pro výzkumnou práci.</t>
  </si>
  <si>
    <t>Prohloubení odborné kvality výuky informatiky a zapojení IT do výuky biologie na středních školách na území hl. m. Prahy a zároveň tuto výuku učinit poutavější pro mimořádně nadané studenty, a tak je aktivizovat pro další studium v této oblasti. Vyvinutí sady výukových IT pomůcek pro zmíněnou výuku, jež bude zdarma poskytnuta středním školám.</t>
  </si>
  <si>
    <t>CZ.2.17/3.1.00/31162</t>
  </si>
  <si>
    <t>UK jako partner Generation Europe, o.s.</t>
  </si>
  <si>
    <t>SAFMAT - Středisko analýzy funkčních materiálů</t>
  </si>
  <si>
    <t>Vytvoření laboratoře se špičkovým technologickým vybavením k výzkumným účelům, zvýšení kvality výzkumu a rozšíření výzkumného potenciálu na území hl. m. Prahy</t>
  </si>
  <si>
    <t>CZ.2.16/3.1.00/22132</t>
  </si>
  <si>
    <t>Modernizace vybavení pro proteomiku, metabolomiku a imunomonitoring výzkumných laboratoří ÚHKT</t>
  </si>
  <si>
    <t>Obnovení a modernizace přístrojového výbavení laboratoří základního výzkumu ve spolupráci s partnery. Pořízení 7 přístrojů, které výrazně urychlí prováděné analýzy, umožní získat kvalitnější informace a otevřou možnosti rozšíření výzkumu v perspektivních směrech.</t>
  </si>
  <si>
    <t>CZ.2.16/3.1.00/24001</t>
  </si>
  <si>
    <t>UK jako partner Ústavu hematologie a krevní transfuze</t>
  </si>
  <si>
    <t>Profesionalizace klíčových kompetencí řídících pracovníků škol a školských zařízení</t>
  </si>
  <si>
    <t>Profesionalizace a rozvoj klíčových kompetencí řídících pracovníků škol a školských zařízení ve všech oblastech řízení nezbytných k úspěšné realizaci kurikulární reformy. Modulové uspořádání distančního vzdělávacího programu.</t>
  </si>
  <si>
    <t>CZ.1.07/1.3.00/08.0235</t>
  </si>
  <si>
    <t>Rozvoj čtenářských kompetencí v prostředí inkluzivní školy</t>
  </si>
  <si>
    <t>Zvýšení úrovně čtenářské gramotnosti žáků podle současných odborných poznatků, rozšíření kvalifikace pedagogických pracovníků, zpracování a inovovace metodické a výukových materiálů včetně www aplikací. vytvoření příslušných evaluačních nástrojů směrem k ČŠI.</t>
  </si>
  <si>
    <t>CZ.1.07/1.1.00/08.0061</t>
  </si>
  <si>
    <t>Alma Mater Studiorum - Celoživotní vzdělávání pedagogických pracovníků Středočeského kraje v oblasti environmentální výchovy</t>
  </si>
  <si>
    <t xml:space="preserve"> Příprava učitelů na vlastní uchopení oblasti environmentální výchovy, výuky
nejen přírodovědných předmětů v rámci interdisciplinárních vztahů a využití přirozené prostředí, v němž se žáci pohybují. Bezplatná nabídka poutavých akreditovaných kurzů a terénních exkurzí, které nabízí setkání
se zajímavými lektory a odborníky z různých oborů. </t>
  </si>
  <si>
    <t>CZ.1.07/1.3.04/02.0010</t>
  </si>
  <si>
    <t>Další vzdělávání pedagogických pracovníků na PedF UK Praha</t>
  </si>
  <si>
    <t>Zvýšení kvalifikovanosti pedagogických pracovníků působících na školách ve Středočeském kraji, Pardubickém kraji, Královehradeckém kraji a v kraji Vysočina. Proškolení minimálně 340 pedagogických pracovníků z daného nadregionálního území, a to prostřednictvím 7 akreditovaných studijních programů.</t>
  </si>
  <si>
    <t>CZ.1.07/1.3.00/19.0002</t>
  </si>
  <si>
    <t>Modulární systém vzdělávání pedagogických pracovníků Středočeského kraje v oblasti využívání ICT a inovativních metod ve výuce</t>
  </si>
  <si>
    <t>Přípravu zabezpečení a realizaci aktivit zaměřených na modulární systém dalšího vzdělávání pedagogických pracovníků škol a školských zařízení v oblasti využívání ICT a inovativních metod ve výuce. Zvýšit dostupnosti a kvality dalšího vzdělávání v dané oblasti, zvýšení kompetencí pedagogických pracovníků týkajících se efektivního a funkčního využívání prostředků ICT včetně prezentačních a interaktivních technologií a na nich zanožených inovativních metod ve výuce.</t>
  </si>
  <si>
    <t>CZ.1.07/1.3.04/03.0010</t>
  </si>
  <si>
    <t>Věda do škol - Celoživotní vzdělávání pedagogických pracovníků Karlovarského kraje</t>
  </si>
  <si>
    <t>Vytvoření a realizace ucelené nabídku kurzů dalšího vzdělávání v oblasti trvale udržitelného rozvoje pro pedagogické pracovníky ZŠ, SŠ a školských zařízení Karlovarského kraje. Zlepšení dostupnosti celoživotního vzdělávání pedagogických pracovníků, soustavné a dlouhodobé zlepšování odborné způsobilosti pedagogů, zejména jejich schopnosti interdisciplinárního pohledu, začlenění badatelských přístupů ke vzdělávání a využití moderních technologií ve vzdělávání.</t>
  </si>
  <si>
    <t>CZ.1.07/1.3.42/02.0004</t>
  </si>
  <si>
    <t>Vzdělávací program pro učitele - výchovné poradce</t>
  </si>
  <si>
    <t>Inovace programu vzdělávání výchovných poradců, realizovaného na PedF UK – katedře psychologie a jeho realizace pro minimálně 45 vybraných učitelů základních a středních škol Středočeského kraje.</t>
  </si>
  <si>
    <t>CZ.1.07/1.3.48/02.0013</t>
  </si>
  <si>
    <t>Podpora vzdělávání studentů středních škol v přírodovědných předmětech a matematice</t>
  </si>
  <si>
    <t xml:space="preserve">Zlepšení a zatraktivnění výuky přírodovědných předmětů a matematiky na středních školách a rozvíjení spolupráce pražských gymnázií a dalších středních škol s Univerzitou Karlovou. </t>
  </si>
  <si>
    <t>CZ.2.17/3.1.00/36215</t>
  </si>
  <si>
    <t>Koncepce a ověření nového modelu klinické školy v procesu pregraduální přípravy studentů učitelství</t>
  </si>
  <si>
    <t>Zkvalitnění pregraduální přípravy studentů učitelství 1. stupně základní školy magisterského cyklu a studentů učitelství všeobecně vzdělávacích předmětů pro základní a střední školy bakalářského a magisterského cyklu na Pedagogické fakultě UK v Praze. Vytvoření modelu klinické školy a ověření jeho funkčnosti se zaměřením na oblast rozvoje profesních kompetencí studentů učitelství.</t>
  </si>
  <si>
    <t>CZ.2.17/3.1.00/36246</t>
  </si>
  <si>
    <t>Vzdělávací program pro střední řídící pracovníky ve školství</t>
  </si>
  <si>
    <t xml:space="preserve">Příprava a realizace kurzů pro střední řídící pracovníky ve školství. </t>
  </si>
  <si>
    <t>CZ.1.07/1.3.10/01.0039</t>
  </si>
  <si>
    <t>UK jako partner Gymnázia INTEGRA BRNO, s.r.o.</t>
  </si>
  <si>
    <t>HEUREKA! Aneb podpora badatelsky orientovaných žáků ZŠ v přírodovědných předmětech</t>
  </si>
  <si>
    <t>Inovovace výuky přírodovědných předmětů a zavedení pedagogických postupů založených na badatelsky orientovaných metodách do výuky. Tvorba metodických materiálů pro praktickou výuku přírodovědných předmětů, tvorba a provoz online portálu, badatelské aktivity pro žáky a školení pro pedagogy.</t>
  </si>
  <si>
    <t>CZ.1.07/1.1.00/26.0059</t>
  </si>
  <si>
    <t>Rozvoj knihovních a IT systémů FSV UK</t>
  </si>
  <si>
    <t>Posílení kapacity fakultní knihovny - Střediska vědeckých informací (dále SVI) zahrnující správu digitalizaci a další rozvoj jejího knihovního fondu, včetně zvýšení dostupnosti elektronických zdrojů pro akademickou obec FSV UK. Vytvoření nového zálohovacího centra dislokovaného mimo hlavní fakultní budovu na Smetanově nábřeží.</t>
  </si>
  <si>
    <t>CZ.1.05/4.1.00/16.0343</t>
  </si>
  <si>
    <t>Od praxe k teorii a zpět: inovace magisterského a doktorského studijního oboru Veřejná a sociální politika</t>
  </si>
  <si>
    <t>Přiblížení obsahu vzdělávání poskytovaného v rámci magisterského a doktorského studijního oboru "Veřejná a sociální politika" na Fakultě sociálních věd Univerzity Karlovy potřebám uplatnění jeho absolventů v praxi, a to výrazným zkvalitněním obsahu a metod výuky. Přenos nároků praxe do obsahu studia.</t>
  </si>
  <si>
    <t>CZ.2.17/3.1.00/31197</t>
  </si>
  <si>
    <t>Inovace bakalářského studijního oboru Mezinárodní teritoriální studia na Institutu mezinárodních studií FSV UK ve spojení s rozvojem praktických dovedností studentů a pedagogů</t>
  </si>
  <si>
    <t>Zkvalitnění stávajícího bakalářského studijního oboru Mezinárodní teritoriální studia. Uskutečnění čtyř workshopů, které naučí studenty se lépe orientovat na trhu práce a získat praktické dovednosti nezbytné pro to, aby úspěšně obstáli ve svém příštím zaměstnání. Posílení spolupráce s institucemi soukromého, veřejného, výzkumného a neziskového sektoru, organizace a zajištění praktických studentské stáží.</t>
  </si>
  <si>
    <t>CZ.2.17/3.1.00/32154</t>
  </si>
  <si>
    <t>Inovace doktorského studia na Fakultě sociálních věd Univerzity Karlovy v Praze</t>
  </si>
  <si>
    <t>Zvýšení kvality doktorského studia na Fakultě sociálních věd Univerzity Karlovy v Praze. Posílení vztahů mezi jednotlivými instituty na FSV UK a umožnění lepší prostupnost mezi doktorskými studijními programy a obory, zvýšení interdisciplinarity doktorského studia na FSV UK.</t>
  </si>
  <si>
    <t>CZ.2.17/3.1.00/34138</t>
  </si>
  <si>
    <t>Aplikovaný výzkum v oboru politologie a jeho využití v praxi: zkvalitnění profesní orientace studentů bakalářského prezenčního oboru Politologie a mezinárodní vztahy</t>
  </si>
  <si>
    <t>Zkvalitnění výuky v bakalářském prezenčním studiu oboru Politologie a mezinárodní vztahy (PMV), a to formou začlenění nového kurzu Analýza politiky a profesních stáží studentů mezi povinně volitelné kurzy v rámci bakalářského studia oboru PMV. Příprava a realizace série workshopů zaměřených na propojení profesní výuky a odborných znalostí s využitím poznatků absolventů oboru působících v různých institucích státní a veřejné správy či neziskových organizacích.</t>
  </si>
  <si>
    <t>CZ.2.17/3.1.00/36242</t>
  </si>
  <si>
    <t>Média a multimédia v pedagogické praxi</t>
  </si>
  <si>
    <t>Rozšíření základní orientace v možnostech jednotlivých médií a multimédií. Umožnění získaní dovedností s využíváním současných multimédií a jejich aplikování v oblasti vzdělávání s důrazem na mezipředmětové vazby.</t>
  </si>
  <si>
    <t>CZ.1.07/1.3.01/02.0002</t>
  </si>
  <si>
    <t>Inovace studia ekonomických disciplín v souladu s požadavky znalostní ekonomiky</t>
  </si>
  <si>
    <t>Úprava systému výuky socioekonomických věd v souladu s mezinárodními standardy včetně zabezpečení adekvátních vnitřních systémů pro dlouhodobou evaluaci a hodnocení výuky. Rozvoj technického a materiálního zázemí pro studium, spolupráce s partnerem, podpora vazby jednotlivých studijních oborů na požadavky praxe (inovace profilu absolventa), aj.</t>
  </si>
  <si>
    <t>CZ.1.07/2.2.00/28.0227</t>
  </si>
  <si>
    <t>Inovace výzkumu na UK FTVS</t>
  </si>
  <si>
    <t>Zlepšení podmínek pro výzkumnou a pedagogickou činnost na UK FTVS Praha. Provedení stavebních úprav v bloku A,C a E tak, aby byly prostory kapacitně, technicky i stavebně způsobilé a vhodné pro umístění a provozování v rámci projektu pořizovaného přístrojového a strojového vybavení.</t>
  </si>
  <si>
    <t>CZ.1.05/4.1.00/16.0348</t>
  </si>
  <si>
    <t>Zvyšování flexibility absolventů oboru Studia občanského sektoru</t>
  </si>
  <si>
    <t xml:space="preserve">Inovace studijního plánu navazujícího magisterského oboru SOS, zařazení devíti volitelných předmětů vyučovaných po dobu tří semestrů, zavedení nových studijních a metodických dokumentů a pomůcek k sedmi povinným i volitelným předmětům, zdokonalení akademických pracovníků v jejich jazykových kompetencích, realizace mezinárodní spolupráce KOS prostřednictvím stáží akademických pracovníků v zahraničí a hostování zahraničních akademických a vědeckých pracovníků, rozvoj spolupráce s institucemi na psaní diplomových prací, zapojení odborníků z praxe do výuky i zapojení absolventů do praxe studentů. </t>
  </si>
  <si>
    <t>CZ.2.17/3.1.00/33281</t>
  </si>
  <si>
    <t>Podpora vytváření, rozvoje a mobility kvalitních výzkumně-vývojových týmů na Univerzitě Karlově</t>
  </si>
  <si>
    <t>Celouniverzitní</t>
  </si>
  <si>
    <t>Podpora vytváření kvalitních týmů výzkumu a vývoje a jejich dalšího rozvoje prostřednictvím vzniku pracovních pozic pro začínající vědce. Projekt tak výrazně přispívá ke zkvalitnění personálního zabezpečení výzkumu a vývoje včetně zlepšení odborné přípravy a podmínek pracovníků.</t>
  </si>
  <si>
    <t>CZ.1.07/2.3.00/30.0022</t>
  </si>
  <si>
    <t>Zvyšení kapacity vědecko-výzkumných týmů Univerzity Karlovy prostřednictvím nových pozic pro absolventy doktorandských studií</t>
  </si>
  <si>
    <t>Vznik 32 nových pracovních pozic pro absolventy doktorandských studií na 4 fakultách Univerzity Karlovy (Lékařská fakulta UK v Plzni, Lékařská fakulta UK v Hradci Králové, Farmaceutická fakulta UK v Hradci Králové a Přírodovědecká fakulta UK). Tato místa budou obsazena mladými doktory, kteří získali svůj titul Ph.D. na renomovaných VaV institucích v ČR i zahraničí, a prošli výběrovými řízeními na jednotlivých fakultách.</t>
  </si>
  <si>
    <t>CZ.1.07/2.3.00/30.0061</t>
  </si>
  <si>
    <t>Propagace přírodovědných oborů prostřednictvím badatelsky orientované výuky a popularizace výzkumu a vývoje</t>
  </si>
  <si>
    <t>Zapojení vybraných studentů a žáků, kteří aktivně projevují zájem o vědecko-výzkumnou práci. Specifické vzdělávání pracovníků VaV a pedagogů ZŠ,SŠ i VŠ s důrazem na postupy badatelsky orientované výuky. Zefektivnění procesu biotechnologických procesů, zvýšení počtu vážných zájemců o studium přírodních věd, kteří během své budoucí profesní kariéry mohou posílit lokální vědecké inovační prostředí.</t>
  </si>
  <si>
    <t>CZ.1.07/2.3.00/45.0028</t>
  </si>
  <si>
    <t>Rozvoj a zkvalitnění doktorského studijního programu ekonomie na CERGE UK</t>
  </si>
  <si>
    <t>Rozvoj a zkvalitnění doktorského studijního
programu ekonomie Centra pro ekonomický výzkum a doktorské studium
Univerzity Karlovy v Praze (CERGE UK). Zaměstnání pokročilých studentů jako výzkumných pracovníků, zavedením podpůrného stipendijního programu, zahraničních stáží pro akademické pracovníky.</t>
  </si>
  <si>
    <t>CZ.2.17/3.1.00/31151</t>
  </si>
  <si>
    <t>Mezioborová síť spolupráce pro policy development v oblasti udržitelného rozvoje</t>
  </si>
  <si>
    <t>Centrum pro otázky životního prostředí</t>
  </si>
  <si>
    <t>Posílení kontaktů vysokých škol, výzkumných institucí a dalších subjektů se vztahem k problematice životního prostředí. Zajišťování stáží studentů v neziskových organizacích a ve výrobních podnicích se vztahem k životnímu prostředí a rozvíjení dlouhodobé spolupráce s Ecological Economics and Inegrated Assessment Unit na Universitat Autonoma de Barcelona a s britskou neziskovou organizací Local Food Links v Bridportu ve Velké Británii.</t>
  </si>
  <si>
    <t>CZ.1.07/2.4.00/17.0130</t>
  </si>
  <si>
    <t>UP PSTROS - Uplatnitelnost v praxi pro studenty rozvojových studií</t>
  </si>
  <si>
    <t xml:space="preserve">Zvyšování uplatnitelnosti studentů zejména bakalářského, ale i magisterského studijního oboru Mezinárodní rozvojová studia (MRS) a příbuzných oborů v oblasti rozvojových studií na českém i mezinárodním trhu práce. Zvýšení odborných kompetencí, praktických znalostí i zkušeností a jazykové vybavenosti studentů bakalářského oboru a zvyššení odborné specializace a lepších jazykových schopností studentů navazujícího magisterského oboru. </t>
  </si>
  <si>
    <t>Transnational Technology Transfer Manager - Aplikace evropského vzdělávacího modelu na Univerzitě Karlově v Praze</t>
  </si>
  <si>
    <t>Centrum pro přenos poznatků a technologií</t>
  </si>
  <si>
    <t>Vytváření systému celoevropské akreditace a certifikace vzdělávání profesionálů v transferu technologií. Modifikace vybraných stávajících modulů kurzu IPUK s ohledem na získané zpětné vazby a potřeby moderního vzdělávání pracovníků v oblasti výzkumu. Vzdělávání vědeckých pracovníků a postgraduálních studentů UK v problematice přenosu poznatků a technologií do praxe v souladu s doporučeními EU. Zapojení týmu UK do mezinárodní sítě odborníků v TT; podpora spolupráce vědeckých pracovišť UK a podniků formou navázání individuálních kontaktů v rámci kurzu TTM-E.</t>
  </si>
  <si>
    <t>CZ.2.17/1.1.00/32114</t>
  </si>
  <si>
    <t>Transfer znalostí a technologií ve vybraných regionech - aplikace evropského vzdělávacího modelu "Technology Transfer Manager"</t>
  </si>
  <si>
    <t>Nabídka pomoci při složitém procesu rozhodování, kterou cestu pro možnou komercializaci objevu nebo vynálezu zvolit, jak ochránit duševní vlastnictví vzniklé v akademické sféře a jak využít možností, které spolupráce s komerční sférou nabízí. Projekt je založen na aktivní spolupráci mezi lektory a posluchači prostřednictvím on-line studia a diskusí nad konkrétními problémy jednotlivých účastníků kurzů. Kurzy jsou koncipovány jako třístupňové – základní, intermediární a pokročilá úroveň. Projekt nabízí i možnosti zahraničních stáží na renomovaných pracovištích zemí EU.</t>
  </si>
  <si>
    <t>CZ.1.07/2.4.00/12.0082</t>
  </si>
  <si>
    <t>UK jako partner Biologického centra AV ČR, v.v.i.</t>
  </si>
  <si>
    <t>Zdokonalovací kurz cizích jazyků pro učitele 1. a 2. stupně ZŠ</t>
  </si>
  <si>
    <t>Vytvoření a realizaci třísemestrálního Zdonalovacího kurzu cizích jazyků pro pedagogické pracovníky 1. stupně a 2. stupně ZŠ. Realizace kurzů kombinací klasické výuky jazyků, metodických a didaktických přednášek a cvičení a praktických workshopů. Součástí projektuje i závěrečná prezentace prací učitelů, které vzniknou během praktických workshopů</t>
  </si>
  <si>
    <t>CZ.1.07/1.3.52/01.0014</t>
  </si>
  <si>
    <t>Zahraniční stáže pro pedagogy MŠ</t>
  </si>
  <si>
    <t>Příprava o realizace zhraničních stáží pro pedagogy z MŠ.</t>
  </si>
  <si>
    <t>CZ.1.07/1.3.00/48.0006</t>
  </si>
  <si>
    <t>CZ.02.1.01/0.0/0.0/15_003/0000417</t>
  </si>
  <si>
    <t>CZ.02.1.01/0.0/0.0/15_003/0000465</t>
  </si>
  <si>
    <t>CZ.02.1.01/0.0/0.0/15_003/0000485</t>
  </si>
  <si>
    <t>CZ.02.1.01/0.0/0.0/15_003/0000487</t>
  </si>
  <si>
    <t>CZ.02.3.68/0.0/0.0/16_010/0000512</t>
  </si>
  <si>
    <t>CZ.02.3.68/0.0/0.0/16_011/0000663</t>
  </si>
  <si>
    <t>CZ.02.3.68/0.0/0.0/16_011/0000664</t>
  </si>
  <si>
    <t>CZ.02.1.01/0.0/0.0/16_013/0001634</t>
  </si>
  <si>
    <t>CZ.02.1.01/0.0/0.0/16_013/0001674</t>
  </si>
  <si>
    <t>CZ.02.1.01/0.0/0.0/16_013/0001758</t>
  </si>
  <si>
    <t>CZ.02.1.01/0.0/0.0/16_013/0001781</t>
  </si>
  <si>
    <t>CZ.02.1.01/0.0/0.0/16_013/0001787</t>
  </si>
  <si>
    <t>CZ.02.1.01/0.0/0.0/16_013/0001788</t>
  </si>
  <si>
    <t>CZ.02.1.01/0.0/0.0/16_013/0001792</t>
  </si>
  <si>
    <t>CZ.02.2.69/0.0/0.0/16_014/0000651</t>
  </si>
  <si>
    <t>CZ.02.2.69/0.0/0.0/16_015/0002362</t>
  </si>
  <si>
    <t>CZ.02.2.67/0.0/0.0/16_016/0002255</t>
  </si>
  <si>
    <t>CZ.02.2.67/0.0/0.0/16_016/0002264</t>
  </si>
  <si>
    <t>CZ.02.2.67/0.0/0.0/16_016/0002266</t>
  </si>
  <si>
    <t>CZ.02.2.67/0.0/0.0/16_016/0002273</t>
  </si>
  <si>
    <t>CZ.02.2.67/0.0/0.0/16_016/0002301</t>
  </si>
  <si>
    <t>CZ.02.2.67/0.0/0.0/16_016/0002336</t>
  </si>
  <si>
    <t>CZ.02.2.67/0.0/0.0/16_016/0002371</t>
  </si>
  <si>
    <t>CZ.02.2.67/0.0/0.0/16_016/0002372</t>
  </si>
  <si>
    <t>CZ.02.2.67/0.0/0.0/16_016/0002377</t>
  </si>
  <si>
    <t>CZ.02.2.67/0.0/0.0/16_016/0002394</t>
  </si>
  <si>
    <t>CZ.02.2.67/0.0/0.0/16_016/0002412</t>
  </si>
  <si>
    <t>CZ.02.2.67/0.0/0.0/16_016/0002474</t>
  </si>
  <si>
    <t>CZ.02.2.67/0.0/0.0/16_016/0002478</t>
  </si>
  <si>
    <t>CZ.02.2.67/0.0/0.0/16_016/0002491</t>
  </si>
  <si>
    <t>CZ.02.2.67/0.0/0.0/16_016/0002510</t>
  </si>
  <si>
    <t>CZ.02.2.67/0.0/0.0/16_016/0002511</t>
  </si>
  <si>
    <t>CZ.02.2.67/0.0/0.0/16_016/0002512</t>
  </si>
  <si>
    <t>CZ.02.2.67/0.0/0.0/16_016/0002518</t>
  </si>
  <si>
    <t>CZ.02.2.67/0.0/0.0/16_016/0002519</t>
  </si>
  <si>
    <t>CZ.02.2.67/0.0/0.0/16_016/0002529</t>
  </si>
  <si>
    <t>CZ.02.2.67/0.0/0.0/16_016/0002530</t>
  </si>
  <si>
    <t>CZ.02.1.01/0.0/0.0/16_017/0002454</t>
  </si>
  <si>
    <t>CZ.02.1.01/0.0/0.0/16_017/0002515</t>
  </si>
  <si>
    <t>CZ.02.1.01/0.0/0.0/16_017/0002682</t>
  </si>
  <si>
    <t>CZ.02.2.69/0.0/0.0/16_018/0002373</t>
  </si>
  <si>
    <t>CZ.02.2.69/0.0/0.0/16_018/0002455</t>
  </si>
  <si>
    <t>CZ.02.2.69/0.0/0.0/16_018/0002489</t>
  </si>
  <si>
    <t>CZ.02.2.69/0.0/0.0/16_018/0002520</t>
  </si>
  <si>
    <t>CZ.02.2.69/0.0/0.0/16_018/0002736</t>
  </si>
  <si>
    <t>CZ.02.1.01/0.0/0.0/16_019/0000734</t>
  </si>
  <si>
    <t>CZ.02.1.01/0.0/0.0/16_019/0000759</t>
  </si>
  <si>
    <t>CZ.02.1.01/0.0/0.0/16_019/0000785</t>
  </si>
  <si>
    <t>CZ.02.1.01/0.0/0.0/16_019/0000787</t>
  </si>
  <si>
    <t>CZ.02.1.01/0.0/0.0/16_019/0000841</t>
  </si>
  <si>
    <t>CZ.02.1.01/0.0/0.0/16_025/0007414</t>
  </si>
  <si>
    <t>CZ.02.1.01/0.0/0.0/16_026/0008401</t>
  </si>
  <si>
    <t>CZ.02.2.69/0.0/0.0/16_027/0008495</t>
  </si>
  <si>
    <t>CZ.02.2.69/0.0/0.0/16_028/0006210</t>
  </si>
  <si>
    <t>CZ.02.3.68/0.0/0.0/16_032/0008212</t>
  </si>
  <si>
    <t>CZ.02.3.68/0.0/0.0/16_036/0005366</t>
  </si>
  <si>
    <t>CZ.02.3.62/0.0/0.0/16_037/0004664</t>
  </si>
  <si>
    <t>CZ.02.3.68/0.0/0.0/16_038/0006965</t>
  </si>
  <si>
    <t>CZ.02.2.67/0.0/0.0/17_044/0008561</t>
  </si>
  <si>
    <t>CZ.02.2.67/0.0/0.0/17_044/0008562</t>
  </si>
  <si>
    <t>CZ.02.2.69/0.0/0.0/17_050/0008466</t>
  </si>
  <si>
    <t>Centrum pro cílenou syntézu a aplikace perspektivních materiálů</t>
  </si>
  <si>
    <t xml:space="preserve">Vytvoření expertního týmu pro pokročilý výzkum v separačních vědách </t>
  </si>
  <si>
    <t>Centrum nanomateriálů pro pokročilé aplikace</t>
  </si>
  <si>
    <t>Fyzika martensitické transformace pro rozšíření funkcionality krystalických materiálů a nanostruktur</t>
  </si>
  <si>
    <t>Zvyšování kvality matematického vzdělávání na středních školách: motivace ke studiu a příprava k matematickým soutěžím a olympiádám</t>
  </si>
  <si>
    <t>Podpora pregramotností v předškolním vzdělávání</t>
  </si>
  <si>
    <t>Zvýšení kvality vzdělávání žáků, rozvoje klíčových kompetencí, oblastí vzdělávání a gramotností</t>
  </si>
  <si>
    <t>Národní centrum lékařské genomiky - modernizace infrastruktury a výzkum genetické variability populace</t>
  </si>
  <si>
    <t>BBMRI-CZ: Síť biobank - univerzální platforma k výzkumu etiopatogeneze chorob</t>
  </si>
  <si>
    <t>Jazyková variabilita v CNC</t>
  </si>
  <si>
    <t>LINDAT/CLARIN -  Výzkumná infrastruktura pro jazykové technologie - rozšíření repozitáře a výpočetní kapacity</t>
  </si>
  <si>
    <t>Spolupráce na experimentech ve Fermilab</t>
  </si>
  <si>
    <t>Laboratoř fyziky povrchů - Optická dráha pro výzkum materiálů</t>
  </si>
  <si>
    <t>Modernizace výzkumné infrastruktury RINGEN</t>
  </si>
  <si>
    <t>Univerzitní inovační síť Univerzity Karlovy</t>
  </si>
  <si>
    <t>Zvýšení kvality vzdělávání na UK a jeho relevance pro potřeby trhu práce</t>
  </si>
  <si>
    <t>Vytvoření, profilace a specializace administrativně technického zázemí za účelem zkvalitnění výuky a usnadnění odborných setkání na půdě PF UK</t>
  </si>
  <si>
    <t>Úpravy a rozšíření studijního informačního systému Univerzity Karlovy v návaznosti na rozvoj systému zajišťování a vnitřního hodnocení kvality</t>
  </si>
  <si>
    <t>Modernizace infrastruktury pro magisterské studium na Přírodovědecké fakultě UK</t>
  </si>
  <si>
    <t>Pořízení vybavení pro inovaci výuky biofyziky na lékařských fakultách UK</t>
  </si>
  <si>
    <t>Vytvoření infrastruktury pro Centrum e-learningu</t>
  </si>
  <si>
    <t>Modernizace a rozšíření prostorového zázemí výuky v Areálu Jinonice</t>
  </si>
  <si>
    <t>Vybavení laboratoří pro experimentální složku výuky fyziky</t>
  </si>
  <si>
    <t>Vybavení poslucháren MFF UK</t>
  </si>
  <si>
    <t xml:space="preserve"> Podpora verifikace studentských výkonů v rámci pedagogických a umělecko-pedagogických aktivit  </t>
  </si>
  <si>
    <t>Rekonstrukce velkých poslucháren FF UK v Praze</t>
  </si>
  <si>
    <t>Modernizace počítačových učeben a rozšíření kapacity studoven</t>
  </si>
  <si>
    <t>Dobudování výukových prostor areálu teoretických ústavů 2. LF UK</t>
  </si>
  <si>
    <t>Inovace technického vybavení ICT pro elektronické vzdělávání na FTVS</t>
  </si>
  <si>
    <t>Vybudování laboratoře pro praktickou výuku a vzdělávání v plastické chirurgii a popáleninové medicíně</t>
  </si>
  <si>
    <t>Rekonstrukce a vybavení prostor pro výuku preklinických oborů na 3. LF UK</t>
  </si>
  <si>
    <t xml:space="preserve">Vybudování a vybavení Centrum teorie a praxe vzdělávání v lékařských i nelékařských oborech </t>
  </si>
  <si>
    <t>Dobudování vzdělávací infrastruktury - UniMeC, 2. etapa</t>
  </si>
  <si>
    <t>Inovace výuky a e-learningového prostředí na LF UK v HK</t>
  </si>
  <si>
    <t>Podpora moderních forem výuky na LF UK v HK zaměřené na využití simulátorů a fantomů</t>
  </si>
  <si>
    <t>Modernizace výukových prostor na FaF UK za účelem zvýšení kvality vzdělávání</t>
  </si>
  <si>
    <t>Vybudování experimentální dietní kuchyně</t>
  </si>
  <si>
    <t>Investiční podpora experimentálních oborů u nově akreditovaných doktorských studijních programů na LF UK v Plzni</t>
  </si>
  <si>
    <t>Vznik CORE FACILITIES pro zlepšení kvality výzkumu spojeného s výukou na LF UK v HK</t>
  </si>
  <si>
    <t>Modernizace laboratoře buněčných interakcí s látkami přírodního původu</t>
  </si>
  <si>
    <t>Modernizace oboru Matematická lingvistika</t>
  </si>
  <si>
    <t>Další rozvoj experimentálních přístupů při řešení aktuálních medicínských problémů na LF UK v Plzni - akreditace nových oborů doktorského studia</t>
  </si>
  <si>
    <t>Modernizace doktorského studijního programu oboru adiktologie v oblastech výzkumu prevence a léčby závislostního chování</t>
  </si>
  <si>
    <t>Inovace doktorských studijních programů na LF UK v HK</t>
  </si>
  <si>
    <t xml:space="preserve">Modernizace a rozšíření doktorského studijního oboru Farmakognosie a toxikologie přírodních látek studijního programu Farmacie </t>
  </si>
  <si>
    <t>Kreativita a adaptabilita jako předpoklad úspěchu Evropy v propojeném světě</t>
  </si>
  <si>
    <t xml:space="preserve"> Centrum výzkumu patogenity a virulence parazitů</t>
  </si>
  <si>
    <t xml:space="preserve">Centrum nádorové ekologie - výzkum nádorového mikroprostředí v organizmu podporujícího růst a šíření nádoru </t>
  </si>
  <si>
    <t>Centrum výzkumu infekčních onemocnění</t>
  </si>
  <si>
    <t>Zvýšení účinnosti a bezpečnosti léčiv a nutraceutik: moderní metody - nové výzvy</t>
  </si>
  <si>
    <t xml:space="preserve">Palivové články s nízkým obsahem platinových kovů </t>
  </si>
  <si>
    <t>Analýza nehodových dějů chodec tramvaj - validace simulačních modelů</t>
  </si>
  <si>
    <t>Mezinárodní mobilita výzkumných pracovníků Univerzity Karlovy</t>
  </si>
  <si>
    <t>Zkvalitnění strategického řízení na Univerzitě Karlově v oblasti lidských zdrojů ve VaV</t>
  </si>
  <si>
    <t>Zavádění formativního hodnocení na základních školách</t>
  </si>
  <si>
    <t>Podpora rozvoje digitální gramotnosti</t>
  </si>
  <si>
    <t>Podpora společného vzdělávání v oblasti školní tělesné výchovy a pohybově orientovaných programů</t>
  </si>
  <si>
    <t>Podpora pregraduálního vzdělávání na PedF UK</t>
  </si>
  <si>
    <t>Podpora rozvoje studijního prostředí na Univerzitě Karlově - MRR</t>
  </si>
  <si>
    <t>Podpora rozvoje studijního prostředí na Univerzitě Karlově - VRR</t>
  </si>
  <si>
    <t>Zlepšení internacionalizace v oblasti výzkumu a vývoje na Univerzitě Karlově, prostřednictvím podpory kvalitních projektů MSCA-IF</t>
  </si>
  <si>
    <t>OP ŽP</t>
  </si>
  <si>
    <t>Návrhy investic pro OP VVV - objekty</t>
  </si>
  <si>
    <t>Seznam objektů, jejichž plánovaná rekonstrukce, dobudování nebo výstavba je v souladu se strategickými záměry VŠ a je v souladu s podmínkami OP VVV</t>
  </si>
  <si>
    <t>Registrační číslo projektu</t>
  </si>
  <si>
    <t>Součást UK</t>
  </si>
  <si>
    <t>Charakter stavební aktivity</t>
  </si>
  <si>
    <t>PUČ T-VVV</t>
  </si>
  <si>
    <t>PUČ P-VVV</t>
  </si>
  <si>
    <t>PUČ KIC</t>
  </si>
  <si>
    <t>PU Celkem</t>
  </si>
  <si>
    <t>Náklady na stavební aktivity (tis. Kč)</t>
  </si>
  <si>
    <t>Náklady na dovybavení přístrojovou technikou (tis. Kč)</t>
  </si>
  <si>
    <t>Současná vytíženost</t>
  </si>
  <si>
    <t>Budoucí vytíženost</t>
  </si>
  <si>
    <t>Využití pro studijní programy (kód stud. progr.)</t>
  </si>
  <si>
    <t>Finanční zdroj udržitelnosti</t>
  </si>
  <si>
    <t>Potřeba zajistit bezbariérovost</t>
  </si>
  <si>
    <t>Poznámky a komentaře</t>
  </si>
  <si>
    <t>Novostavba dvur (2-3 podlazi) - jizni cast</t>
  </si>
  <si>
    <t/>
  </si>
  <si>
    <t>Katerinska 32, Praha 2</t>
  </si>
  <si>
    <t>P5183, P1412, P1516, P1804, P5132, P5132, P5105, P5208, P5106, P5107, P1517, P5110, P5122, P1519, P5108, B5341, P1522, P5109, P7701, B5345, N5345, P5345, M5103, P1529, P5150, M5111</t>
  </si>
  <si>
    <t>900 x 50.000,- =Kc, budouci vytizeni 30x5x5=750, program M5111, M5103, B5345</t>
  </si>
  <si>
    <t>Novostavba/nastavba na soucasnem nizkem dvornim kridle (2-3 nova podlazi)</t>
  </si>
  <si>
    <t>1125 x 50.000,- =Kc, budouci vytizeni 40x5x5=1000, program M5111, M5103, B5345</t>
  </si>
  <si>
    <t>Revitalizace fasady objektu U Nemocnice 3</t>
  </si>
  <si>
    <t>U Nemocnice 3, Praha 2</t>
  </si>
  <si>
    <t>Stavebni upravy Ustavu imunologie a mikrobiologie, Studnickova 7</t>
  </si>
  <si>
    <t>Studnickova 7, Praha 2</t>
  </si>
  <si>
    <t>soucasne 1200 stud-hod/t., budouci vytizeni 1500 stud-hod/t, program P5121</t>
  </si>
  <si>
    <t>Rekonstrukce a dostavba vych. kridla Purkynova ustavu</t>
  </si>
  <si>
    <t>Albertov 4, Praha 2</t>
  </si>
  <si>
    <t>900x30.000=Kc, budouci vytizeni 30x5x5=750, programy P5112,P5120,P5118,P5119,P5123</t>
  </si>
  <si>
    <t>Novostavba objektu misto laboratore UDMP</t>
  </si>
  <si>
    <t>U Nemocnice 4, Praha 2</t>
  </si>
  <si>
    <t>6, 4, 3</t>
  </si>
  <si>
    <t>1900x50.000=, budouci vytizeni 60x5x5=1500, program M 5111, M5103</t>
  </si>
  <si>
    <t>Pudni vestavba KRL-experimentalniho rehabilitacniho centra</t>
  </si>
  <si>
    <t>Albertov 7, Praha 2</t>
  </si>
  <si>
    <t>150 x 30.000=Kc, budouci vytizeni 10x5x5=250, program P5103</t>
  </si>
  <si>
    <t>Pudni vestavba laboratori anatomickeho ustavu</t>
  </si>
  <si>
    <t>300 x 30.000,- =Kc, budouci vytizeni 15x5x5=375, program P5112</t>
  </si>
  <si>
    <t>Novostavba vyzkumneho centa ve dvore Anatomickeho ustavu</t>
  </si>
  <si>
    <t>900 x 50.000,- =Kc,budouci vytizeni 50x5x5=1250, program M5111,M5103, P5112,P5120,P5118,P5119,P5123</t>
  </si>
  <si>
    <t>Zrizeni spolecneho pristrojoveho laboratorniho pracoviste</t>
  </si>
  <si>
    <t>130 x 50.000,- =Kc, budouci vytizeni 8x5x5=200, program P5112,P5120,P5118,P5119,P5123</t>
  </si>
  <si>
    <t>Pudni vestavba laboratori patologicke fyziologie</t>
  </si>
  <si>
    <t>U Nemocnice 5, Praha 2</t>
  </si>
  <si>
    <t>300 x 30.000,- =Kc, budouci vytizeni 15x5x5=375, program P5113</t>
  </si>
  <si>
    <t>Vystavba multifunkcni budovy 2. LF UK v arealu Fakultni nemocnice v Motole</t>
  </si>
  <si>
    <t>V Uvalu 84, Praha 5</t>
  </si>
  <si>
    <t>B5345, B5341, M5103, N5345, P1412, P1516, P1804, P3919, P5105, P5208, P5106, P5107, P1517, P5110, P1510, P1519, P5108, P5109, P5150</t>
  </si>
  <si>
    <t>castecne</t>
  </si>
  <si>
    <t>Naklady na dovybaveni pristrojovou technikou se vztahuji k tab. 5.</t>
  </si>
  <si>
    <t>Plzenska 130, Praha 5</t>
  </si>
  <si>
    <t>Jedna se o dokonceni rozsahle rekonstrukce komplexu budov v arealu na Plzenske 130, Praha 5. Vztahuje se k tab. 1a, por. c. 21. Naklady na dovybaveni pristrojovou technikou (ICT aj.) jsou pocitany v ramci stavebnich aktivit.</t>
  </si>
  <si>
    <t>Děkanát 3. LFUK - rekonstrukce katedra biochemie, histologie, molekulární biologie</t>
  </si>
  <si>
    <t>Ruská 87</t>
  </si>
  <si>
    <t>6</t>
  </si>
  <si>
    <t>M5103</t>
  </si>
  <si>
    <t>Bude modernizována učebna sloužící pro praktickou i teoretickou výuku molekulární biologie; laboratoř pro praktickou výuku v rámci předepsaného kurikula, volitelných kurzů a vypracování absolventských prací; a přípravna skla, plastů a roztoků nezbytná k zajištění chodu všech praktických částí výuky buněčné a molekulární biologie.
Modernizace laboratoře praktických cvičení z biochemie, kterou každý rok absolvuje více jak 400 studentů magisterských i bakalářských oborů. Modernizace laboratoře bude založena na zavedení nových elektrochemických, spektrofotometrických, elektroforetických a imunologických metod, prostřednictvím nichž se studenti seznámí se současnými instrumentálními technikami, které jsou zaváděny v laboratořích klinické biochemie.
Bude rekonstruována histologická laboratoř/přípravna vzorků 3. LF UK, která představuje jediné vhodné zázemí pro zpracování biologického materiálu pro výuku histologie a jeho další mikroskopické vyšetření na 3. LF UK</t>
  </si>
  <si>
    <t>Rekonstrukce místností pro výuku fyziologie a patofyziologie, areál Ke Karlovu 4</t>
  </si>
  <si>
    <t>Ke Karlovu 4/458</t>
  </si>
  <si>
    <t>M5103, B5345, B5341, P5106, P5108, P5109</t>
  </si>
  <si>
    <t>V rámci této klíčové aktivity dojde k modernizaci 2 seminárních místností, 4 praktikáren a 1 počítačové učebny</t>
  </si>
  <si>
    <t>Univerzitni institut preventivni mediciny</t>
  </si>
  <si>
    <t>P1412, P1516, P5105, P5208, P5106, P1517, P5110, P1519, P5108, B5341, P5109, B5345, M5103</t>
  </si>
  <si>
    <t>neuvedeno</t>
  </si>
  <si>
    <t>Nástavba nad posluchárnami děkanátu 3. LFUK</t>
  </si>
  <si>
    <t>Ruská 87/2411</t>
  </si>
  <si>
    <t>Nástavba nad současnými posluchárnami v budově děkanátu (výukové prostory, učebny, laboratoře)</t>
  </si>
  <si>
    <t>3. LF - Ustav normalni, patologicke a klinicke fyziologie</t>
  </si>
  <si>
    <t>Rekonstrukce objektu Ke Karlovu 4 - nová střecha, fasáda, rozvody instalací, vzduchotechnika, atd..</t>
  </si>
  <si>
    <t>Rekonstrukce posluchárny C na FaF UK</t>
  </si>
  <si>
    <t>Univerzita Karlova, Farmaceutická fakulta v Hradci Králové, Akademika Heyrovského 1203/8, 500 05 Hradec Králové</t>
  </si>
  <si>
    <t>Využití pro bakalářské a magisterské studijní programy zaměřené na praxi.</t>
  </si>
  <si>
    <t>4</t>
  </si>
  <si>
    <t>Rekonstrukce posluchárny "C" v rámci Jižní budovy Farmaceutické fakulty v Hradci Králové. Financováno z OP VVV.</t>
  </si>
  <si>
    <t>Rekonstrukce vnitřních prostor v Zámostí</t>
  </si>
  <si>
    <t>FAF &amp; LFHK - Univerzita Karlova, Zámostí 683/3, 50009 Hradec Králové</t>
  </si>
  <si>
    <t>Kompletní rekonstrukce vnitřních prostor budovy včetně výměny všech rozvodů (elektroinstalace, kanalizace, vodovod, atd.). Uvnitř budovy v průběhu 40 let nebyly provedeny skoro žádné stavební úpravy, vše je v původním stavu.</t>
  </si>
  <si>
    <t>Západní budova FaF UK</t>
  </si>
  <si>
    <t>Ak. Heyrovskeho 1203, Hradec Kralove 5, 500 05</t>
  </si>
  <si>
    <t>P1406, M5206, P5206, P1402, B5207, N5207, P5207</t>
  </si>
  <si>
    <t>6, 2, 1</t>
  </si>
  <si>
    <t>Pouze v případě, že nebude realizována dostavba Kampusu UK v HK (projekt MEPHARED 2).</t>
  </si>
  <si>
    <t>Severní a Jižní budova FaF UK (rekonstrukce)</t>
  </si>
  <si>
    <t>Zahrada léčivých rostlin (ZLR)</t>
  </si>
  <si>
    <t>Rekonstrukce + přístroje + výstavba nového pavilonu.</t>
  </si>
  <si>
    <t>Vzdělávací a výzkumné centrum Univerzity karlovy v Hradci Králové (MEPHARED 2)</t>
  </si>
  <si>
    <t>Novy Hradec Kralove, Hradec Kralove 5, 500 05</t>
  </si>
  <si>
    <t>Jedná se o společný projekt LF HK a FaF UK v rámci dostavby Kampusu UK v HK, projekt navazuje na I. etapu - projekt MEPHARED I.</t>
  </si>
  <si>
    <t>FF - terenni stanice</t>
  </si>
  <si>
    <t>Melnik, Nusarska 774</t>
  </si>
  <si>
    <t>B6145 B7105 M6107 M7105 N6145 N7105 P7105</t>
  </si>
  <si>
    <t>naklady na pristrojove vybaveni zahrnuji archeologickou laborator, ktera je tez uvedena samostatne v tab. 5</t>
  </si>
  <si>
    <t>FF Opletalova 49</t>
  </si>
  <si>
    <t>P6101 P6142 P6701 P6703 P7105 P7201 P7310 P7316 P7501 P7701 P8109</t>
  </si>
  <si>
    <t>7, 6, 5, 2, 1</t>
  </si>
  <si>
    <t>provoz bude hrazen z prostredku uvolnenych ukoncenim dosavadnich pronajmu; naklady na rekonstrukci jsou planovany podle aktualizovane koncepce vyuziti objektu</t>
  </si>
  <si>
    <t>Hlavní budova</t>
  </si>
  <si>
    <t>Náměstí Jana Palacha 1/2, 116 38 Praha 1</t>
  </si>
  <si>
    <t>B1101, B1201, B1303,  B1407, B6101,  B6107, B6141, B6145, B6201,  B6701, B6702, B6703, B7105, B7201,  B7202, B7310, B7311,  B7312, B7313, B7401, B7501, B7506, B7507,  B7508, B7701, B8109, M5103, M6805, M7503, N1301, N6101, N6107, N6145, N6701, N6731, N7105, N7201, N7202, N7310, N7313, N7401, N7501, N7504, N7506, N8109, P6101, P7105, P7310, P7403 + budoucí nově akreditované studij. programy (návaznost na ESF projekt)</t>
  </si>
  <si>
    <t>Rekonstrukce tzv. velkých poslucháren P018, P104, P131, P200, P201, P300, P301 a tlumočnické laboratoře P310 v rámci ERDF výzvy pro VŠ.</t>
  </si>
  <si>
    <t>Rekonstrukce učeben na multifunkční místnosti.</t>
  </si>
  <si>
    <t>FF Opletalova 47</t>
  </si>
  <si>
    <t>B6145 B6701 B7105 B7201 B7310 M6107 M6701 M7105 M7310 N6145 N6701 N7105 N7201 N7310 P6101 P6142 P6701 P6703 P7105 P7201 P7310 P7316 P7501 P7701 P8109</t>
  </si>
  <si>
    <t>provoz bude hrazen z prostredku uvolnenych ukoncenim dosavadnich pronajmu; naklady na rekonstrukci jsou planovany podle aktualizovane koncepce vyuziti objektu; naklady na pristrojove vybaveni zahrnuji laborator pro korpusovou lingvistiku, ktera je tez uvedena samostatne v tab. 5</t>
  </si>
  <si>
    <t>FF Šporkův palác</t>
  </si>
  <si>
    <t>Praha 1, Hybernska 3/1036</t>
  </si>
  <si>
    <t>není relevantní</t>
  </si>
  <si>
    <t>adaptace podkroví - částečná rekonstrukce pro vytvoření zázemí pro excelentní výzkumný tým v 4. nadzemním podlaží.</t>
  </si>
  <si>
    <t>FHS – Gerontologicke centrum</t>
  </si>
  <si>
    <t>prozatim v jednani</t>
  </si>
  <si>
    <t>FHS</t>
  </si>
  <si>
    <t>P1512, N1601, P1602, N6101, P6101, N7105, B6107, N6107, P6107, N7202, N6731</t>
  </si>
  <si>
    <t>konkretni objekt zatim neni stanoven</t>
  </si>
  <si>
    <t>Rekonstrukce Areálu UK Jinonice  - stávající budovy</t>
  </si>
  <si>
    <t>Praha 5, U Krize 8/661</t>
  </si>
  <si>
    <t>6201, 6701, 6702, 6703, 7202</t>
  </si>
  <si>
    <t>rekonstrukce a rozsireni kapacity stavajicich poslucharen a dalších prostor souvisejících s výukou</t>
  </si>
  <si>
    <t>Dobudování Areálu UK Jinonice - multifunkční budova</t>
  </si>
  <si>
    <t>FSV - Praha 5, U Kříže 8/661</t>
  </si>
  <si>
    <t>vybudování nové, multifunkční budovy s fakultní knihovnou a zázemím pro vzdělávací účely (individuální a kolektivní studovny) + rekonstrukce stávajícího areálu (studijní místnosti, zázemí pro vyučující i studenty), realizace stavebních prací v letech 2020-2021</t>
  </si>
  <si>
    <t>José Martího 31, Praha 6 Veleslavín</t>
  </si>
  <si>
    <t>Tělesná výchova a sport (B7401 – bakalářské studium)
Specializace ve zdravotnictví (B5345 – bakalářské studium)
Tělesná výchova a sport (N7401 – navazující magisterské studium)</t>
  </si>
  <si>
    <t>Realizace projektu se netýká celé budovy. 
Další úpravy a rekonstrukce budou realizovány i v budoucích projektech OP VVV</t>
  </si>
  <si>
    <t>Budova HTF</t>
  </si>
  <si>
    <t>Pacovska 350, Praha 4</t>
  </si>
  <si>
    <t>HTF</t>
  </si>
  <si>
    <t>B6107, N6107, B7508, N7508, B7507, B6141, M6141, N6141, P6141, M7504, N7504</t>
  </si>
  <si>
    <t>6, 4, 1</t>
  </si>
  <si>
    <t>Rekonstrukce auly; budova je majetkem MHMP</t>
  </si>
  <si>
    <t>UniMeC, 2. etapa</t>
  </si>
  <si>
    <t>alej Svobody 76, Plzen</t>
  </si>
  <si>
    <t>LFP</t>
  </si>
  <si>
    <t>M 5103, M 5111, P 1412, P 5104, P 5112- P5116, P5118, P 5124 - 5125, P 5128 - 5129, P 5143 - 5145, P 5150, P 5185</t>
  </si>
  <si>
    <t>6, 1</t>
  </si>
  <si>
    <t>Dostavba kampusu UniMeC, 1. etapa podporena v ramci OP VaVpI</t>
  </si>
  <si>
    <t>MFF - UK</t>
  </si>
  <si>
    <t>V Holesovickach 2, Praha 8</t>
  </si>
  <si>
    <t>B1701, N1701, P1701, B1801, N1801, P1801, B1101, N1101, P1101</t>
  </si>
  <si>
    <t>Laborator nanostruktury hmoty.</t>
  </si>
  <si>
    <t>4 bezbarierova WC v jednotlivych pavilonech</t>
  </si>
  <si>
    <t>Ke Karlovu 5, Praha 2</t>
  </si>
  <si>
    <t>Vytahova schodistova plosina, 1 bezbarierove WC</t>
  </si>
  <si>
    <t>Ke Karlovu 3, Praha 2</t>
  </si>
  <si>
    <t>MFF - Karlín</t>
  </si>
  <si>
    <t>, CZ.02.2.67/0.0/0.0/17_044/0008562</t>
  </si>
  <si>
    <t>Sokolovská 49/83, 186 75 Praha 8</t>
  </si>
  <si>
    <t>Modernizace místnosti 319 na PFUK</t>
  </si>
  <si>
    <t>nám. Curieových 901/7, Praha 1, 116 40</t>
  </si>
  <si>
    <t>Studijní program právo a právní věda, kód programu M6805 (studijní obor právo, 6805T003)</t>
  </si>
  <si>
    <t>7, 6, 2, 1</t>
  </si>
  <si>
    <t>Současná i budoucí využitelnost je počítána i s běžným provozem, kdy je místnost využívána pro výuku seminářů; přednostně bude ale v budoucnu využívána pro výuku etiky 4x2 hod týdně/semestr. Semináře a další výuka zde probíhat ve zbývajícím čase. Hodinová využitelnost místnosti (tj. počet hodin, kdy je využívána za týden) tak bude navýšena oproti současnému stavu o relativně málo, dojde ale k přizpůsobení místnosti požadovaným potřebám výuky (specifické nároky předmětu etika, který zde bude přednostně vyučován).</t>
  </si>
  <si>
    <t>Modernizace místnosti 38 na PFUK</t>
  </si>
  <si>
    <t>Dispozice samotné místnosti nebude změněna, pouze dojde k rozšíření zázemí na úkor vstupní haly.</t>
  </si>
  <si>
    <t>Modernizace místnosti 015 na PFUK</t>
  </si>
  <si>
    <t>Modernizace místnosti 120 na PFUK</t>
  </si>
  <si>
    <t>Současná i budoucí využitelnost je počítána i s běžným provozem, kdy je místnost využívána pro standardní výuku, v budoucnu bude přednostně využívána pro potřeby spojené s aktivitami projektu, výuka bude probíhat ve zbývajících časech. Hodinová využitelnost místnosti (tj. počet hodin, kdy je využívána za týden) tak bude navýšena oproti současnému stavu o relativně málo, dojde ale k přizpůsobení místnosti požadovaným potřebám výuky.</t>
  </si>
  <si>
    <t>Modernizace místností</t>
  </si>
  <si>
    <t>náměstí Curieových 7, Praha 1, 116 40</t>
  </si>
  <si>
    <t>Právo a právní věda (0421TA220002)</t>
  </si>
  <si>
    <t>PrF- terenni stanice</t>
  </si>
  <si>
    <t>Horusice cp. 56, okr. Tabor</t>
  </si>
  <si>
    <t>P1403, P1524, P1401, P1512, P1525, P1202, P1103, B1406, N1406, P1406, B1501, N1501, P1507, B1303, N1303, P1303, P1423, P1514, B1601, N1601, P1601, P3931, P6144, P1306, P1404, P1521, B1301, N1301, B1201, N1201, P1201, B1407, N1407, P1517, P1310, B1413, N1413, P1405, P1510, P1415, P1519, P1315, P1402, P1522, P1308, P1309, B3912, P1526, P1529, P1520, P1414, P1502</t>
  </si>
  <si>
    <t>Tchorovice cp. 71, okr. Strakonice</t>
  </si>
  <si>
    <t>Velemin cp.142, okr.Litomerice</t>
  </si>
  <si>
    <t>Rejviz cp. 83, okr. Jesenik</t>
  </si>
  <si>
    <t>PrF- Dekanat, geol., geograf. obory</t>
  </si>
  <si>
    <t>areál kasáren Litoměřice parc.č. 4008/113</t>
  </si>
  <si>
    <t>PrF- chemicke obory</t>
  </si>
  <si>
    <t>Praha 2, Hlavova 8/2030</t>
  </si>
  <si>
    <t>PrF- Sprava botanicke zahrady, studijni</t>
  </si>
  <si>
    <t>Praha 2, Na Slupi 16</t>
  </si>
  <si>
    <t>PrF- biologicke obory</t>
  </si>
  <si>
    <t>Praha 2, Vinicna 5 /1965</t>
  </si>
  <si>
    <t>V rámci projektu proběhla rekonstrukce praktika S36 v hodnotě 1,36 mil. Kč.</t>
  </si>
  <si>
    <t>PrF- geneticka zahrada, skleniky</t>
  </si>
  <si>
    <t>PrF- budovy a skleniky - Botan.zahrada</t>
  </si>
  <si>
    <t>Praha 2, Na Slupi/ Benatska</t>
  </si>
  <si>
    <t>PrF- ustav pro ZP</t>
  </si>
  <si>
    <t>Praha 2, Benatska 2/433</t>
  </si>
  <si>
    <t>PrF - zviretnik</t>
  </si>
  <si>
    <t>Praha 2, Vinicna 7/1594</t>
  </si>
  <si>
    <t>PrF- Biologicke obory</t>
  </si>
  <si>
    <t>PrF - sklenik</t>
  </si>
  <si>
    <t>Rejviz cp. 77, okr. Jesenik</t>
  </si>
  <si>
    <t>PrF- Geologicke obory</t>
  </si>
  <si>
    <t>Praha 2, Albertov 3/2078</t>
  </si>
  <si>
    <t>PrF</t>
  </si>
  <si>
    <t>Praha 2, Benatska 4</t>
  </si>
  <si>
    <t>PrF- lodenice, stredisko specializ. telovychovy</t>
  </si>
  <si>
    <t>Praha 4, Podolske nabrezi N4</t>
  </si>
  <si>
    <t>Královická 915, Brandýs nad Labem</t>
  </si>
  <si>
    <t>RUK</t>
  </si>
  <si>
    <t>Jedná se o rekonstrukci 3. NP za účelem vybudování moderního prostoru pro vzdělávání zaměstnanců UK a studentů či doktorandů. Současný prostor je v nevyhovujícím stavu z důvodu zatékání ze střechy a nedoléhajícím oknům. Střecha byla sanována v květnu - červnu 2016 a po sanaci střechy je možné zahájit vnitřní rekonstrukci 3. NP. Plocha PUČ KIC převyšuje plochu učeben z důvodu velmi širokých chodeb, které budou využívány také jako prezentační prostory pro studenty.</t>
  </si>
  <si>
    <t>Sportovní centrum Hostivař</t>
  </si>
  <si>
    <t>Bruslařská 1132, 102 00 Praha 15</t>
  </si>
  <si>
    <t>SBZ</t>
  </si>
  <si>
    <t>RUK - SBZ - Rekonstrukce povrchu sportovní haly ve SC Hostivař 6 223 198,00 Kč 
RUK - SBZ - Rekonstrukce 4 ks tenisových kurtů ve SC Hostivař 1 303 581,40 Kč 
RUK - SBZ - Revitalizace atletického oválu a souvisejících sportovišť ve SC Hostivař 17 195 628,40 Kč</t>
  </si>
  <si>
    <t>Návrhy investic pro OP VVV -  jedinečné přístroje, funkční celky přístrojového vybavení a SW</t>
  </si>
  <si>
    <t>Skutečný/plánovaný rok pořízení</t>
  </si>
  <si>
    <t>Umístnění</t>
  </si>
  <si>
    <t>Počet kusů (u jedinečných přístrojů)</t>
  </si>
  <si>
    <t>Náklady na pořízení (tis. Kč)</t>
  </si>
  <si>
    <t>Pořízení tiskárny</t>
  </si>
  <si>
    <t>2020</t>
  </si>
  <si>
    <t>AV a IT vybavení</t>
  </si>
  <si>
    <t>Modernizace síťové infrastruktury</t>
  </si>
  <si>
    <t>Kateřinská 32, Praha 2, 121 08</t>
  </si>
  <si>
    <t>M5103 – Všeobecné lékařství</t>
  </si>
  <si>
    <t>Učebny 1. LF UK</t>
  </si>
  <si>
    <t>Modernizace zařízení pro prostorovou dokumentaci a reprodukci</t>
  </si>
  <si>
    <t>Počítače, notebooky a tiskárny</t>
  </si>
  <si>
    <t>Obnova serverů a primárního datového úložiště</t>
  </si>
  <si>
    <t>Renovace audio-video techniky v 15 učebnách</t>
  </si>
  <si>
    <t>Modernizace termináloven a učeben</t>
  </si>
  <si>
    <t>Učebny 1. LF</t>
  </si>
  <si>
    <t>přístrojové vybavení pro nácvik praktických genetických postupů</t>
  </si>
  <si>
    <t>Albertov 4, Praha 2, 128 00</t>
  </si>
  <si>
    <t>Aplikace léků</t>
  </si>
  <si>
    <t>Na Bojišti 1771/1, 12000 Praha 2</t>
  </si>
  <si>
    <t>B5341</t>
  </si>
  <si>
    <t>Zdravotnické přístroje a technika</t>
  </si>
  <si>
    <t>výukový model pro kanylaci</t>
  </si>
  <si>
    <t>Pořízení výukových sad pro všeobecné zdravotní sestry</t>
  </si>
  <si>
    <t>Testovací a demonstrativní stanice pro vyšetření a trénink kognitivních a exekutivních funkcí - 2 stanice</t>
  </si>
  <si>
    <t>Apolinářská 4, 128 00 Praha 2</t>
  </si>
  <si>
    <t>M5103 - Všeobecné lékařství, B5345 - Specializace ve zdravotnictví</t>
  </si>
  <si>
    <t>Výukový model – simulátor dospělý</t>
  </si>
  <si>
    <t>Výuková sada</t>
  </si>
  <si>
    <t>Přístrojové vybavení laboratoře pro diagnostiku a evaluaci</t>
  </si>
  <si>
    <t>Laboratoř klinické anatomie a experimentální chirurgie</t>
  </si>
  <si>
    <t>1.LF - Anatomický ústav, Praha 2,    U Nemocnice 3</t>
  </si>
  <si>
    <t>M5103, M5111, B5341, B5345, N5345, P5105, P5107, P5110, P1519, P1522, P5109, P7703, P7701, P5345, P5150</t>
  </si>
  <si>
    <t>soubor dílčích přístrojů a vybavení</t>
  </si>
  <si>
    <t>Symbionix URO MENTOR</t>
  </si>
  <si>
    <t>Ke Karlovu 6, Praha 2, 128 08</t>
  </si>
  <si>
    <t>Symbionix LAP MENTOR</t>
  </si>
  <si>
    <t>AV záznamový systém pro 2-4 učebny</t>
  </si>
  <si>
    <t>Albertov 5, Praha 2, 128 00</t>
  </si>
  <si>
    <t>M5103 - Všeobecné lékařství, M5111 - Zubní lékařství</t>
  </si>
  <si>
    <t>3D/4D ultrazvukový přístroj, elektronická 3D sonda, SW</t>
  </si>
  <si>
    <t>Apolinářská 18, Praha 2, 128 51</t>
  </si>
  <si>
    <t>Doplnění pro využití ICG</t>
  </si>
  <si>
    <t>Soubor přístrojů ústavu biochemie a experimentální onkologie</t>
  </si>
  <si>
    <t>1.LF - Ústav biochemie a experimentální onkologie, Praha 2, U Nemocnice 5</t>
  </si>
  <si>
    <t>Zdravotnické stativy, světla</t>
  </si>
  <si>
    <t>M5103 – Všeobecné lékařství
M5111 – Zubní lékařství</t>
  </si>
  <si>
    <t>SW "Serious gaming" virtual reality výukový systém</t>
  </si>
  <si>
    <t>Plicní ventilátor</t>
  </si>
  <si>
    <t>4x490.000,-</t>
  </si>
  <si>
    <t>Ultrazvukový přístroj</t>
  </si>
  <si>
    <t>Defibrilator s monitorem CO2</t>
  </si>
  <si>
    <t>1x500.000,-; 1x 4.900.000,-</t>
  </si>
  <si>
    <t>Trenažery lékařských dovedností sada</t>
  </si>
  <si>
    <t>Ultrazvukový simulátor (Vimedix)</t>
  </si>
  <si>
    <t>Databáze Lippincot procedures</t>
  </si>
  <si>
    <t>M5103 - Všeobecné lékařství, B5341 - Ošetřovatelství</t>
  </si>
  <si>
    <t>Soubor vybavení pro učebny</t>
  </si>
  <si>
    <t>1.LF - Ústav biologie a lékařské genetiky, Purkyňův ústav, Praha 2, Albertov 4</t>
  </si>
  <si>
    <t>Národní a mezinárodní e-learningový a tréninkový systém v publikování</t>
  </si>
  <si>
    <t>Virtuální simulátor ORL</t>
  </si>
  <si>
    <t>V Úvalu 84, Praha 5, 150 06</t>
  </si>
  <si>
    <t>Přístroj pro měření antioxidační kapacity</t>
  </si>
  <si>
    <t>Psychiatrická klinika 1. LF UK, Ke Karlovu 460/11, 120 00 Praha</t>
  </si>
  <si>
    <t>Nerelevantní</t>
  </si>
  <si>
    <t>Oxygraf</t>
  </si>
  <si>
    <t>Scintilační čítač</t>
  </si>
  <si>
    <t>Electophysiological Test unit</t>
  </si>
  <si>
    <t>Neurologická klinika 1. LF UK, Kateřinská 30, Praha 2, 120 00</t>
  </si>
  <si>
    <t>Optický motion capture system vč. software a instalace</t>
  </si>
  <si>
    <t>Polysomnografický systém s rozšířeným počtem kanálů</t>
  </si>
  <si>
    <t>Ambulatorní polysonografický registrační systém</t>
  </si>
  <si>
    <t>5 kanálový EP/EMG systém</t>
  </si>
  <si>
    <t>Navigační systém VISOR 2XT</t>
  </si>
  <si>
    <t>MRI-TCS (magnetická rezonance-transkraniální sonografie)</t>
  </si>
  <si>
    <t>Konfokální mikroskop</t>
  </si>
  <si>
    <t>Purkyňův ústav, Albertov 4, Praha 2</t>
  </si>
  <si>
    <t>Modernizace konfokálního mikroskopu (lasery, objektivy aj.)</t>
  </si>
  <si>
    <t>ÚBEO 1.LF, U Nemocnice 5, Praha 2</t>
  </si>
  <si>
    <t>Laboratorní dokumentační systém</t>
  </si>
  <si>
    <t>Průtokový cytometr s třídičem buněk</t>
  </si>
  <si>
    <t>Cykler pro kvantitativní PCR v reálném čase umožňující skupinovou (array) analýzu genové exprese</t>
  </si>
  <si>
    <t>Shaver a ušní fréza pro odběr vzorků</t>
  </si>
  <si>
    <t>FN Motol, Klinika ORL a chirurgie hlavy a krku, V úvalu 84, Praha 5</t>
  </si>
  <si>
    <t>Soubor vybavení pro Onkologickou kliniku 1. LF UK a VFN</t>
  </si>
  <si>
    <t>1.LF - Onkologická klinika VFN, Praha 2, U Nemocnice 2</t>
  </si>
  <si>
    <t>Modulární systém umožňující paralelní měření</t>
  </si>
  <si>
    <t>Světelný mikroskop</t>
  </si>
  <si>
    <t>Studničkova 2, Praha 2, 128 00</t>
  </si>
  <si>
    <t>55</t>
  </si>
  <si>
    <t>M5103 - Všeobecné lékařství</t>
  </si>
  <si>
    <t>Anesteziologický přístroj</t>
  </si>
  <si>
    <t>U Vojenské nemocnice 1200, 169 02 Praha 6</t>
  </si>
  <si>
    <t>Endoskopický trenažér</t>
  </si>
  <si>
    <t>U Nemocnice 2, Praha 2, 128 00</t>
  </si>
  <si>
    <t>Digitální mikroskop se skenerem</t>
  </si>
  <si>
    <t>Soubor vybavení pro učebny fyziky a biofyziky</t>
  </si>
  <si>
    <t>1.LF - Ústav biofyziky a informatiky, Praha 2, Salmovská 1</t>
  </si>
  <si>
    <t>ICT systémy - telekomunikace, záznam, prezentace AV (datové úložiště, mobilní audio, obrazovky)</t>
  </si>
  <si>
    <t>Gama kamera, generator, morcelator</t>
  </si>
  <si>
    <t>3D laparoskopická věž</t>
  </si>
  <si>
    <t>Monitory pro analýzu ST úseku</t>
  </si>
  <si>
    <t>Pokročilý porodnický simulátor</t>
  </si>
  <si>
    <t>sono přístroj pro výuku</t>
  </si>
  <si>
    <t>Ke Karlovu 2, Praha 2, 121 00</t>
  </si>
  <si>
    <t>Dětský/neonatologický simulátor Baby sim</t>
  </si>
  <si>
    <t>Dětský/neonatologický simulátor Baby sim 4ks x 1800 tis.</t>
  </si>
  <si>
    <t>Upgrade simulátorů na aktuální verze</t>
  </si>
  <si>
    <t>Sada laboratorního vybavení pro výzkum klinických parametrů</t>
  </si>
  <si>
    <t>Studničkova 2028/7, 128 00, Praha 2</t>
  </si>
  <si>
    <t>0</t>
  </si>
  <si>
    <t>P5110 - Lékařská biofyzika doktorský program</t>
  </si>
  <si>
    <t>Soubor 17 ks laboratorního vybavení pro výzkum klinických parametrů.</t>
  </si>
  <si>
    <t>64 kanálová hlavokrční cívka</t>
  </si>
  <si>
    <t>Neurologická klinika 1. LF, Kateřinská 30, Praha 2, 120 00</t>
  </si>
  <si>
    <t>Sekvenační platforma pro masivní paralelní sekvenování</t>
  </si>
  <si>
    <t>Ke Karlovu 455/2 128 08 Praha</t>
  </si>
  <si>
    <t>Seahorse hypoxia analyzator</t>
  </si>
  <si>
    <t>1.LF UK, Ústav patologické fyziologie, U Nemocnice 5, suterén</t>
  </si>
  <si>
    <t>P5106 - Fyziologie a patofyziologie člověka</t>
  </si>
  <si>
    <t>Systém individuálně ventilovaných klecí (IVC)</t>
  </si>
  <si>
    <t>1.LF UK, Zvířetník, U Nemocnice 5, suterén</t>
  </si>
  <si>
    <t>Dokumentační a evaluační systém</t>
  </si>
  <si>
    <t>Testovací sada - telemetrie pro klinické studie v oblasti chronických střevních chorob</t>
  </si>
  <si>
    <t>Soubor 35 ks uživatelských sad pro realizaci klinické studie v oblasti střevních chorob s pomocí telemetrického přenosu vybraných klinických dat.</t>
  </si>
  <si>
    <t>Kvantitativní PCR large scale analýzy</t>
  </si>
  <si>
    <t>Telemetrie pro klinické studie v oblasti obezity</t>
  </si>
  <si>
    <t>Soubor 35 ks uživatelských sad pro realizaci klinické studie v oblasti obezity s pomocí telemetrického přenosu vybraných klinických dat</t>
  </si>
  <si>
    <t>Multimodální destičkový reader</t>
  </si>
  <si>
    <t>hypoxický systém in vitro</t>
  </si>
  <si>
    <t>Testovací sada - telemetrie pro klinické studie v oblasti hypertenze</t>
  </si>
  <si>
    <t>Soubor 35 ks uživatelských sad pro realizaci klinické studie v oblasti hypertenze s pomocí telemetrického přenosu vybraných klinických dat</t>
  </si>
  <si>
    <t>Soubor vybavení pro Oční kliniku 1. LF a VFN</t>
  </si>
  <si>
    <t>1.LF - Oční klinika 1. LF a VFN, Praha 2, U Nemocnice 2</t>
  </si>
  <si>
    <t>Genetický analyzátor pro nejnovější technologie vč. příslušenství</t>
  </si>
  <si>
    <t>Kryostat</t>
  </si>
  <si>
    <t>AÚ 1. LF, U Nemocnice 3, Praha 2,</t>
  </si>
  <si>
    <t>Fluorescenční mikroskop s analýzou obrazu SW</t>
  </si>
  <si>
    <t>Laserový mikrodisektor</t>
  </si>
  <si>
    <t>Vybavení učebny biofyziky - eLearning</t>
  </si>
  <si>
    <t>1.LF, Ústav biofyziky a informatiky, Salmovská 1, 120 00 Praha 2</t>
  </si>
  <si>
    <t>Soubor dílčích laboratorních přístrojů a obslužného software</t>
  </si>
  <si>
    <t>Vybavení učebny biofyziky - přístrojová část</t>
  </si>
  <si>
    <t>Vybavení učebny biofyziky - telemedicínská část</t>
  </si>
  <si>
    <t>Soubor vybavení pro Kliniku infekčních a tropických nemocí FNB</t>
  </si>
  <si>
    <t>1.LF - Klinika infekčních a tropických nemocí FNB, Praha 8, Budínova 2</t>
  </si>
  <si>
    <t>Soubor vybavení pro Foniatrickou kliniku 1. LF a VFN</t>
  </si>
  <si>
    <t>1.LF - Foniatrická klinika 1. LF a VFN, Praha 2, Žitná 24</t>
  </si>
  <si>
    <t>Soubor vybavení pro Urologickou kliniku 1. LF a VFN</t>
  </si>
  <si>
    <t>1.LF - Urologická klinika 1. LF a VFN, Praha 2, Ke Karlovu 6</t>
  </si>
  <si>
    <t>Soubor vybavení pro Ortopedickou kliniku 1. LF a FN Motol</t>
  </si>
  <si>
    <t>1.LF - Ortopedická klinika 1. LF a FN Motol, Praha 5, V Úvalu 84</t>
  </si>
  <si>
    <t>Soubor vybavení pro III. Chirurgickou kliniku 1. LF a FN Motol</t>
  </si>
  <si>
    <t>1.LF - III. Chirurgická klinika 1. LF a FN Motol, Praha 5, V Úvalu 84</t>
  </si>
  <si>
    <t>Soubor vybavení pro Kliniku dětského a dorostového lékařství</t>
  </si>
  <si>
    <t>1.LF - Klinika dětského a dorostového lékařství, Praha 2, Ke Karlovu 2</t>
  </si>
  <si>
    <t>Soubor vybavení pro Revmatologickou kliniku 1. LF a Revmatologický ústav</t>
  </si>
  <si>
    <t>1.LF - Revmatologická klinika a Revmatologický ústav, Praha 2, Na Slupi 4</t>
  </si>
  <si>
    <t>Soubor vybavení pro Kliniku rehabilitačního lékařství 1. LF a VFN</t>
  </si>
  <si>
    <t>1.LF - Klinika rehabilitačního lékařství, Praha 2, Albertov 7</t>
  </si>
  <si>
    <t>1.LF - Fyziologický ústav, Praha 2, Albertov 5</t>
  </si>
  <si>
    <t>Vybavení laboratoří - sada laboratorního nábytku</t>
  </si>
  <si>
    <t>2018</t>
  </si>
  <si>
    <t>Studničkova 7, Praha 2</t>
  </si>
  <si>
    <t>Vybavení učebny - sada nábytku do učeben</t>
  </si>
  <si>
    <t>Vybavení učebny - sada počítačového vybavení do učebny (PC, monitory)</t>
  </si>
  <si>
    <t>Vybavení učebny - Set pro virtualizaci/SAN úložiště</t>
  </si>
  <si>
    <t>Kateřinská 32, Praha 2</t>
  </si>
  <si>
    <t>Vybavení učebny - soubor mikroskopů</t>
  </si>
  <si>
    <t>Studničkova 2, Praha 2</t>
  </si>
  <si>
    <t>Vybavení učebny - pacientské simulátory</t>
  </si>
  <si>
    <t>Albertov 5, Praha 2</t>
  </si>
  <si>
    <t>Vybavení učebny - dentální simulátory</t>
  </si>
  <si>
    <t>Zobrazovací detektor čítající jednotlivé fotony pro CT</t>
  </si>
  <si>
    <t>CZ.02.1.01/0.0/0.0/15_013/0001775</t>
  </si>
  <si>
    <t>Autogammacounter</t>
  </si>
  <si>
    <t>Preklinický ultrazvuk s fotoakustickým zobrazováním</t>
  </si>
  <si>
    <t>Modernizace AV techniky v posluchárnách a seminárních místnostech</t>
  </si>
  <si>
    <t>2019</t>
  </si>
  <si>
    <t>15</t>
  </si>
  <si>
    <t>7</t>
  </si>
  <si>
    <t>Fluorimetr dvoupaprskový</t>
  </si>
  <si>
    <t>Vybavení učebny biofyziky - telemedicínská část: obslužný SW 1.LF a centrální serverové řešení pro napojení ostatních LF</t>
  </si>
  <si>
    <t>Vybavení učebny biofyziky - telemedicínská část přístroje: sada výukových simulovaných pracovišť a obslužný server</t>
  </si>
  <si>
    <t>Virtuální výukový simulátor - Screen based simulation</t>
  </si>
  <si>
    <t>M5103 – Všeobecné lékařství M5111 – Zubní lékařství</t>
  </si>
  <si>
    <t>Soubor přístrojů a vybavení pro stomatologickou kliniku</t>
  </si>
  <si>
    <t>100</t>
  </si>
  <si>
    <t>M5111 – Zubní lékařství</t>
  </si>
  <si>
    <t>100ks x 210 000,- Kč</t>
  </si>
  <si>
    <t>Kateřinská 32, Praha 2, 128 01</t>
  </si>
  <si>
    <t>2 x 1,5 mil Kč, 1 x 2,5 mil. Kč</t>
  </si>
  <si>
    <t>BIOCEV, Průmyslová 595 252 50 Vestec</t>
  </si>
  <si>
    <t>SW pro databázi BBM</t>
  </si>
  <si>
    <t>Na Bojišti 3, Praha, 121 08</t>
  </si>
  <si>
    <t>Bioanalyzátor ke stanovení integrity vzorků nukleových kyselin</t>
  </si>
  <si>
    <t>Multiplexová imunoanalýza s automatickou promývací stanicí</t>
  </si>
  <si>
    <t>Světelný a fluorescenční mikroskop s kamerami a analýzou obrazu</t>
  </si>
  <si>
    <t>Specializovaný SW na míru pro vyhodnocení nutričního příjmu+energ. + výdeje</t>
  </si>
  <si>
    <t>U Nemocnice 1, Praha 2, 128 08</t>
  </si>
  <si>
    <t>Telemetrický set</t>
  </si>
  <si>
    <t>Přenosný analyzátor plynů - nepřímá kalorimetrie- terénní měření</t>
  </si>
  <si>
    <t>Salmovská 5, Praha 2, 128 08</t>
  </si>
  <si>
    <t>Upgrade CT o WidePix senzor pro detekci měkkých tkání</t>
  </si>
  <si>
    <t>Salmovská 3, 120 00  Praha 2</t>
  </si>
  <si>
    <t>AutoGammaCounter</t>
  </si>
  <si>
    <t>Vysokofrekvenční ultrazvuk (US) s fotoakustickým modulem (PA)</t>
  </si>
  <si>
    <t>MITO-Fluorescenční mikroskop včetně software</t>
  </si>
  <si>
    <t>Labolatoř pro studium mitochondriálních poruch, Ke Karlovu 2, Praha, 128 08</t>
  </si>
  <si>
    <t>MITO-Oxygraf</t>
  </si>
  <si>
    <t>Kapalinový chromatograf s tandemovým spektrometrem (LC-HRMS/MS)</t>
  </si>
  <si>
    <t>Ústav dědičných a metabolických poruch 1. LF UK, Ke Karlovu 455/2, 128 00 Praha 2</t>
  </si>
  <si>
    <t>Nereleventní</t>
  </si>
  <si>
    <t>Kapalinový chromatograf s hmotnostním spektrometrem s vysokým rozlišením (LC-HRMS)</t>
  </si>
  <si>
    <t>Průtokový cytometr</t>
  </si>
  <si>
    <t>Ústav imunologie a mikrobiologie 1. LF UK, 	Studničkova 7, Praha 2, 128 00</t>
  </si>
  <si>
    <t>Badatelský mikroskop s kamerou</t>
  </si>
  <si>
    <t>Ústav patologie 1. LF UK, Studničkova 2039/2, 128 00 Praha</t>
  </si>
  <si>
    <t>Kryostat s motorickým posunem</t>
  </si>
  <si>
    <t>TapStation systém</t>
  </si>
  <si>
    <t>Autotechnikon</t>
  </si>
  <si>
    <t>Barvící a montovací automat</t>
  </si>
  <si>
    <t>Soubor vybavení pro II. Interní kliniku</t>
  </si>
  <si>
    <t>1.LF - II. Interní klinika VFN, Praha 2, U Nemocnice 2</t>
  </si>
  <si>
    <t>Soubor vybavení pro Kliniku nefrologie</t>
  </si>
  <si>
    <t>1.LF - Klinika nefrologie, Praha 2, U Nemocnice 2</t>
  </si>
  <si>
    <t>Soubor vybavení pro Onkologickou kliniku 1. LF UK a TN</t>
  </si>
  <si>
    <t>1.LF - Onkologická klinika TN, Praha 4, Vídeňská 800</t>
  </si>
  <si>
    <t>Soubor vybavení pro Anesteziologicko-resuscitační kliniku 1. LF a TN</t>
  </si>
  <si>
    <t>1.LF - Anesteziologicko-resuscitační klinika TN, Praha 4, Vídeňská 800</t>
  </si>
  <si>
    <t>Soubor vybavení pro Kliniku plastické chirurgie FNB</t>
  </si>
  <si>
    <t>1.LF - Klinika plastické chirurgie FNB, Praha 8, Budínova 2</t>
  </si>
  <si>
    <t>Soubor vybavení pro Ústav radiační onkologie FNB</t>
  </si>
  <si>
    <t>1.LF - Ústav radiační onkologie FNB, Praha 8, Budínova 2</t>
  </si>
  <si>
    <t>Soubor vybavení pro Ortopedickou kliniku 1. LF a TN</t>
  </si>
  <si>
    <t>1.LF - Ortopedická klinika TN, Praha 6, U Vojenské nemocnice 1200</t>
  </si>
  <si>
    <t>Soubor vybavení pro Ústav vědeckých informací</t>
  </si>
  <si>
    <t>1.LF - Ústav věděckých informací, Praha 2, U Nemocnice 4</t>
  </si>
  <si>
    <t>Soubor vybavení pro Radiodiagnostickou kliniku FNB</t>
  </si>
  <si>
    <t>1.LF - Radiodiagnostická klinika FNB, Praha 8, Budínova 2</t>
  </si>
  <si>
    <t>Soubor vybavení pro Pediatrickou kliniku 1. LF a TN</t>
  </si>
  <si>
    <t>1.LF - Pediatrická klinika TN, Praha 4, Vídeňská 800</t>
  </si>
  <si>
    <t>Soubor vybavení pro Sexuologický ústav</t>
  </si>
  <si>
    <t>1.LF - Sexuologický ústav, Praha 2, Apolinářská</t>
  </si>
  <si>
    <t>Soubor vybavení pro Ústav tělovýchovného lékařství</t>
  </si>
  <si>
    <t>1.LF - Ústav tělovýchovného lékařství, Praha 2, Salmovská 5</t>
  </si>
  <si>
    <t>Soubor vybavení pro Ústav soudního lékařství a toxikologie</t>
  </si>
  <si>
    <t>1.LF - Ústav soudního lékařství a toxikologie, Praha 2, Studničkova 4</t>
  </si>
  <si>
    <t>Soubor vybavení pro Ústav nukleární medicíny</t>
  </si>
  <si>
    <t>1.LF - Ústav nukleární medicíny, Praha 2, Salmovská 3</t>
  </si>
  <si>
    <t>Soubor vybavení pro Ústav veřejného zdravotnictví a medicín. práva</t>
  </si>
  <si>
    <t>1.LF - Ústav veřejného zdravotnictví a medicín. práva, Praha 2, Karlovo náměstí 40</t>
  </si>
  <si>
    <t>Soubor vybavení pro Ústav všeobecného lékařství</t>
  </si>
  <si>
    <t>1.LF - Ústav všeobecného lékařství, Praha 2, Albertov 7</t>
  </si>
  <si>
    <t>Soubor vybavení pro Ústav tělesné výchovy</t>
  </si>
  <si>
    <t>1.LF - Ústav tělesné výchovy, Praha 2, Salmovská 5</t>
  </si>
  <si>
    <t>Soubor vybavení pro Ústav hygieny a epidemiologie</t>
  </si>
  <si>
    <t>1.LF - Ústav hygieny a epidemiologie, Praha 2, Studničkova 7</t>
  </si>
  <si>
    <t>Soubor vybavení pro Ústav klinické a experimentální hematologie</t>
  </si>
  <si>
    <t>1.LF - Ústav klinické a experimentální hematologie, Praha 2, U Nemocnice 1</t>
  </si>
  <si>
    <t>Soubor vybavení pro Ústav histologie a embryologie</t>
  </si>
  <si>
    <t>1.LF - Ústav histologie a embryologie, Praha 2, Albertov 4</t>
  </si>
  <si>
    <t>Soubor vybavení pro pracoviště 1.LF v centru BIOCEV</t>
  </si>
  <si>
    <t>1.LF - BIOCEV, Praha 4, Hvězdova 1689/2a</t>
  </si>
  <si>
    <t>Soubor vybavení pro Ústav imunologie a mikrobiologie</t>
  </si>
  <si>
    <t>1.LF - Ústav imunologie a mikrobiologie, Praha 2, Studničkova 2028/7</t>
  </si>
  <si>
    <t>Soubor vybavení pro centrum aplikovaného výzkumu v rámci 1. LF UK</t>
  </si>
  <si>
    <t>1.LF - Centrum pro eHealth a telemedicínu, Kladno 2, nám. Sítná 3105</t>
  </si>
  <si>
    <t>Soubor vybavení pro inovaci výuky oboru fyzioterapie a ergoterapie</t>
  </si>
  <si>
    <t>Soubor vybavení pro vytvoření platforem pro výzkum civilizačních a chronických onemocnění</t>
  </si>
  <si>
    <t>Soubor platforem pro výzkum Diabetu mellitu</t>
  </si>
  <si>
    <t>Výukové simulátory v anesteziologii a intenzivní medicíně</t>
  </si>
  <si>
    <t>1.LF - Klinika anesteziologie, resuscitace a intenzivní medicíny, Praha 6, U Vojenské nemocnice 1200</t>
  </si>
  <si>
    <t>Soubor vybavení moderními technologiemi pro podporu praktické výuky</t>
  </si>
  <si>
    <t>1.LF - Gynekologickoporodnická klinika, Praha 2, Apolinářská 18</t>
  </si>
  <si>
    <t>Výukové simulátory operačních postupů v ORL</t>
  </si>
  <si>
    <t>1.LF - Klinika ORL a chirurgie hlavy a krku FNM, Praha 5, V Úvalu 84</t>
  </si>
  <si>
    <t>Vybavení školicího centra pro postgraduální výuku</t>
  </si>
  <si>
    <t>Vytvoření ECMO training room</t>
  </si>
  <si>
    <t>1.LF - II. chirurgická klinika, Praha 2, U Nemocnice 2</t>
  </si>
  <si>
    <t>Výukový laparoskopický a endoskopický simulátor</t>
  </si>
  <si>
    <t>1.LF - I. chirurgická klinika, Praha 2, U Nemocnice 499/2</t>
  </si>
  <si>
    <t>Vybavení seminární místnosti pro podporu výuky a vědy v zobrazovacích metodách a navazujícícíh oborech</t>
  </si>
  <si>
    <t>1.LF - Radiodiagnostická klinika, Praha 2, U Nemocnice 2</t>
  </si>
  <si>
    <t>Vybavení centra pro kvalitní výzkum</t>
  </si>
  <si>
    <t>1.LF - Klinika adiktologie, Praha 2, Ke Karlovu 11</t>
  </si>
  <si>
    <t>Vybavení laboratoře experimentální a klinické adiktologie</t>
  </si>
  <si>
    <t>Soubor přístrojů pro výzkum Biomarkerů Alzheimerovy nemoci v periferní krvi</t>
  </si>
  <si>
    <t>1.LF - Psychiatrická klinika, Praha 2, Ke Karlovu  11</t>
  </si>
  <si>
    <t>Doplnění vybavení Centra pro neuropsychiatrický výzkum traumatického stresu</t>
  </si>
  <si>
    <t>Vybavení multimediální učebny psychopatologie</t>
  </si>
  <si>
    <t>Inovace a rozvoj neurochemické laboratoře</t>
  </si>
  <si>
    <t>Zařízení pro rozvoj Transkraniální ultrasonografie</t>
  </si>
  <si>
    <t>1.LF - Neurologická klinika, Prhaa 2 Kateřinská 30</t>
  </si>
  <si>
    <t>Soubor vybavení pro Centrum pro studium a diagnostiku neurodegenerativních demencí</t>
  </si>
  <si>
    <t>Soubor vybavení pro účely Brain Bank</t>
  </si>
  <si>
    <t>Vybavení dermatohistipatologické laboratoře</t>
  </si>
  <si>
    <t>1.LF - Dermatovenerologická klinika, Praha 2, U Nemocnice 2</t>
  </si>
  <si>
    <t>Soubor vybavení pro implementaci výuky intervence zdravého životního stylu do vzdělávání na VŠ</t>
  </si>
  <si>
    <t>1.LF - III. Interní klinika, Praha 2, U Nemocnice 1</t>
  </si>
  <si>
    <t>Soubor vybavení pro výzkum tyreopatií</t>
  </si>
  <si>
    <t>Soubor zařízení pro Centrum buněčné medicíny</t>
  </si>
  <si>
    <t>1.LF - I. interní klinika, Praha 2, U Nemocnice 2</t>
  </si>
  <si>
    <t>Soubor přístrojů a vybavení pro chirurgickou kliniku 1. LF UK NNB</t>
  </si>
  <si>
    <t>1.LF - Chirurgická klinika NNB, Praha 8-Libeň, Budínova 2</t>
  </si>
  <si>
    <t>Nákup simulátorové techniky pro výuku chirurgie</t>
  </si>
  <si>
    <t>Přístroje pro výzkum léčby pokročilých nádorů tlustého střeva a konečníku</t>
  </si>
  <si>
    <t>1.LF - Chirurgická klinika 1. LF UK a TN, Praha 4, Vídeňská 800</t>
  </si>
  <si>
    <t>Modernizace přístrojového vybavení Ústavu lékařské biochemie a laboratorní diagnostiky</t>
  </si>
  <si>
    <t>1.LF - Ústav lékařské biochemie a laboratorní diagnostiky - Praha 2, U Nemocnice 2</t>
  </si>
  <si>
    <t>Vybavení laboratoře plynných biomolekul</t>
  </si>
  <si>
    <t>Soubor zařízení pro rozvoj laboratoře tkáňových kultur</t>
  </si>
  <si>
    <t>Soubor zařízení pro rozvoj Zobrazovacího centra Ústavu buněčné biologie a patologie</t>
  </si>
  <si>
    <t>1.LF - Ústav buněčné biologie a patologie, Praha 2, Albertov 4</t>
  </si>
  <si>
    <t>Soubor vybavení pro superresoluční mikroskopii</t>
  </si>
  <si>
    <t>1.LF - Ústav dědičných metabolických poruch, Praha 2, Ke Karlovu 455/2</t>
  </si>
  <si>
    <t>Soubor vybavení pro rozvoj cílené a necílené metabolomiky</t>
  </si>
  <si>
    <t>Soubor vybavení pro výzkumnou laboratoř nádorových onemocnění</t>
  </si>
  <si>
    <t>1.LF - Ústav patologie, Praha 2, Studničkova 2</t>
  </si>
  <si>
    <t>Soubor zařízení pro centrum nádorové diagnostiky a prognostiky</t>
  </si>
  <si>
    <t>Soubor vybavení pro laboratoře</t>
  </si>
  <si>
    <t>Ventilační simulátor TestChest</t>
  </si>
  <si>
    <t>Pacientský simulátor (Athena)</t>
  </si>
  <si>
    <t>Pacientský simulátor (SimMan 3G/Caesar)</t>
  </si>
  <si>
    <t>Sonografický přístroj pro zobrazení RF aterosklerózy</t>
  </si>
  <si>
    <t>M5103 - Všeobecné lékařství. B5345 - Specializace ve zdravotnictví</t>
  </si>
  <si>
    <t>Pacientský simulátor (SimMan ALS)</t>
  </si>
  <si>
    <t>M5103 - Všeobecné lékařství
M5111 - Zubní lékařství</t>
  </si>
  <si>
    <t>ECMO konzole</t>
  </si>
  <si>
    <t>U Nemocnice 2, Praha 2, 120 00</t>
  </si>
  <si>
    <t>Přenosový systém</t>
  </si>
  <si>
    <t>U Nemocnice 2, Praha 2, 128 08</t>
  </si>
  <si>
    <t>AV-technologie do posluchárny</t>
  </si>
  <si>
    <t>Testovací sada - telemetrie pro klinické studie v oblasti diabetu</t>
  </si>
  <si>
    <t>Soubor 35 ks uživatelských sad pro realizaci klinické studie v oblasti diabetu s pomocí telemetrického přenosu vybraných klinických dat</t>
  </si>
  <si>
    <t>Preparační lupa pro mikropreparaci s osvětlením</t>
  </si>
  <si>
    <t>Anatomický ústav, U Nemocnice 3, Praha 2, 128 00</t>
  </si>
  <si>
    <t>P5105 - Experimentální chirurgie doktorský program</t>
  </si>
  <si>
    <t>Přenosný RTG přístroj</t>
  </si>
  <si>
    <t>Laparoskopická věž</t>
  </si>
  <si>
    <t>Soubor laparoskopické věže a jejího příslušenství (endonástroje...)</t>
  </si>
  <si>
    <t>Imaging Flow cytometr</t>
  </si>
  <si>
    <t>Ústav lékařské biochemie a laboratorní diagnostiky, 1. lékařská fakulta, Univerzita Karlova v Praze a Všeobecná fakultní nemocnice v Praze,  Kateřinská 32, Praha 2, 121 08</t>
  </si>
  <si>
    <t>P1412 - Biochemie a patobiochemie doktorský program</t>
  </si>
  <si>
    <t>hypoxický systém in vivo</t>
  </si>
  <si>
    <t>Next-gen sekvenátor</t>
  </si>
  <si>
    <t>nerelevantní</t>
  </si>
  <si>
    <t>Live cell imaging and analysis platform</t>
  </si>
  <si>
    <t>Ústav lékařské biochemie a laboratorní diagnostiky, 1. lékařská fakulta, Univerzita Karlova v Praze a Všeobecná fakultní nemocnice v Praze, Kateřinská 32, Praha 2, 121 08</t>
  </si>
  <si>
    <t>Soubor vybavení pro výzkum robotické chirurgie + software</t>
  </si>
  <si>
    <t>1.LF - Ústav patologické fyziologie, Praha 2, U Nemocnice 5</t>
  </si>
  <si>
    <t>Equivital - 1 set a doplňkové hardwarové a softwarové moduly a díly</t>
  </si>
  <si>
    <t>Klinika adiktologie 1. LF. UK, Apolinářská 4, 128 00 Praha 2</t>
  </si>
  <si>
    <t>P5345 - Specialization in Health Service</t>
  </si>
  <si>
    <t>Soubor vybavení pro Kliniku infekčních nemocí 1. LF a ÚVN</t>
  </si>
  <si>
    <t>1.LF - Klinika infekčních nemocí 1. LF a ÚVN, Praha 6, U Nemocnice 2</t>
  </si>
  <si>
    <t>Soubor vybavení pro Onkologickou kliniku 1. LF, VFN a ÚVN</t>
  </si>
  <si>
    <t>1.LF - Onkologická klinika 1. LF, VFN a ÚVN, Praha 2, U Nemocnice 2</t>
  </si>
  <si>
    <t>Soubor vybavení pro Kliniku traumatologie pohybového aparátu ÚVN</t>
  </si>
  <si>
    <t>1.LF - Klinika traumatologie pohybového aparátu ÚVN, Praha 6, U Vojenské nemocnice 1200</t>
  </si>
  <si>
    <t>Soubor vybavení pro Oční kliniku 1. LF a ÚVN</t>
  </si>
  <si>
    <t>1.LF - Oční klinika 1. LF a ÚVN, Praha 6, U Vojenské nemocnice 1200</t>
  </si>
  <si>
    <t>Soubor vybavení pro Interní kliniku 1. LF a ÚVN</t>
  </si>
  <si>
    <t>1.LF - Interní klinika 1. LF a ÚVN, Praha 6, U Vojenské nemocnice 1200</t>
  </si>
  <si>
    <t>Soubor vybavení pro Neurochirurgickou kliniku 1. LF a ÚVN</t>
  </si>
  <si>
    <t>1.LF - Neurochirurgická klinika 1. LF a ÚVN, Praha 6, U Vojenské nemocnice 1200</t>
  </si>
  <si>
    <t>Soubor přístrojů pro centra experimentální hematologie a onkologie</t>
  </si>
  <si>
    <t>Simman 3G (simulátor)</t>
  </si>
  <si>
    <t>Přenosný ultrasonografický přístroj</t>
  </si>
  <si>
    <t>Laparoskopický trenažér</t>
  </si>
  <si>
    <t>Aperio systém</t>
  </si>
  <si>
    <t>U nemocnice 499/2, Praha 2, 128 08</t>
  </si>
  <si>
    <t>Testovací a demonstrativní stanice pro vyšetření a trénink kognitivních a exekutivních funkcí - 1 stanice</t>
  </si>
  <si>
    <t>přístrojové vybavení laboratoře pro diagnostiku a evaluaci  / 1 kus</t>
  </si>
  <si>
    <t>Automated treatment (eHealth) interventions</t>
  </si>
  <si>
    <t>software pro evidenci, archivaci a další výzkumně-redakční a editační práce s odbornými texty</t>
  </si>
  <si>
    <t>Soubor vybavení pro Pneumologickou kliniku 1. LF a TN</t>
  </si>
  <si>
    <t>1.LF - Pneumologická klinika 1. LF a TN, Praha 4, Vídeňská 800</t>
  </si>
  <si>
    <t>Soubor vybavení pro Farmakologický ústav</t>
  </si>
  <si>
    <t>1.LF - Farmakologický ústav, Praha 2, Albertov 4</t>
  </si>
  <si>
    <t>Genomový sekvenátor pro Národní centrum lékařské genomiky</t>
  </si>
  <si>
    <t>Nerelevantní.</t>
  </si>
  <si>
    <t>CCD kamera pro transmisní elektronový mikroskop</t>
  </si>
  <si>
    <t>Soubor vybavení pro Geriatrickou kliniku</t>
  </si>
  <si>
    <t>1.LF - Geriatrická klinika VFN, Praha 2, Londýnská 15</t>
  </si>
  <si>
    <t>Soubor vybavení pro I. kliniku tuberkulózy a respiračních onemocnění</t>
  </si>
  <si>
    <t>1.LF- I. klinika tuberkulózy a respiračních onemocnění, Praha 2, Karlovo náměstí 32</t>
  </si>
  <si>
    <t>Soubor vybavení pro Kliniku pracovního lékařství</t>
  </si>
  <si>
    <t>1.LF - Klinika pracovního lékařství, Praha 2, Na Bojišti 1</t>
  </si>
  <si>
    <t>Soubor vybavení pro IV. Interní kliniku</t>
  </si>
  <si>
    <t>1.LF - IV. Interní klinika VFN, Praha 2, U Nemocnice 2</t>
  </si>
  <si>
    <t>Vybavení učebny pro praktickou výuku patologie</t>
  </si>
  <si>
    <t>Soubor přístrojového vybavení pro centrum pro mikroskopii, analýzu a digitalizaci obrazu</t>
  </si>
  <si>
    <t>Soubor modernizovaného zařízení pro chov laboratorních zvířat</t>
  </si>
  <si>
    <t>1.LF - Centrum pro experimentální biomodely, Praha 2, U Nemocnice 5</t>
  </si>
  <si>
    <t>Soubor vybavení pro učebnu celoživotního vzdělávání</t>
  </si>
  <si>
    <t>1.LF - Ústav humanitních studií, Praha 2, Karlovo náměstí 40</t>
  </si>
  <si>
    <t>Soubor vybavení pro Multifunkční výukové centrum</t>
  </si>
  <si>
    <t>1.LF - Ústav dějin lékařství a cizích jazyků, Praha 2, U Nemocnice 4</t>
  </si>
  <si>
    <t>Fluorescenční mikroskop</t>
  </si>
  <si>
    <t>2.LF - Umístění v areálu FN Motol (v prostorách společných pracovišť FN Motol, nebo v Multifunkční budově - tab. 4, poř. č. 2)</t>
  </si>
  <si>
    <t>Vybavení bude součástí plánovaného Centra preklinického výzkumu.</t>
  </si>
  <si>
    <t>Přístrojové dovybavení a podpora aplikovaného výzkumu v teoretických a preklinických oborech (mikrotom, kryostat, PCR cycler apod.)</t>
  </si>
  <si>
    <t>Vícehlavý mikroskop</t>
  </si>
  <si>
    <t>Průtokový cytometr se sorterem</t>
  </si>
  <si>
    <t>Laboratoř obrazové analýzy vybavená laserovým konfokálním mikroskopem</t>
  </si>
  <si>
    <t>Laboratoř proteomické analýzy</t>
  </si>
  <si>
    <t>Laboratoř virtuální a augmentované reality (pro analýzu kognitivních a motorických funkcí), včetně vývoje SW</t>
  </si>
  <si>
    <t>Vybavení bude součástí plánovaného Centra pro multimodalitní analýzu neurofyziologických signálů</t>
  </si>
  <si>
    <t>MR 3T přístrojový komplet včetně včetně ovládacího pultu a pracovní stanice + SW vybavení</t>
  </si>
  <si>
    <t>Vybavení bude využívat technologii 3 Tesla magnetické rezonance pro základní i klinický výzkum</t>
  </si>
  <si>
    <t>Hmotnostní spektrometr - QTRAP</t>
  </si>
  <si>
    <t>2.LF - Plzenšká 130, Praha 5, vztahuje se k tab. 1a, poř. č. 19</t>
  </si>
  <si>
    <t>Hmotnostní spektrometr - trojitý kvadrupol</t>
  </si>
  <si>
    <t>Modernizace a doplnění přístrojového vybavení laboratoře plicní cirkulace</t>
  </si>
  <si>
    <t>Hypoxická místnost s přístrojovým vybavením</t>
  </si>
  <si>
    <t>Elektronický simulační systém na výuku transuretrálních operací</t>
  </si>
  <si>
    <t>Vybavení bude součástí Simulační laboratoře pro op. techniky, včetně laparoskopických a dalších endoskopických operačních technik.</t>
  </si>
  <si>
    <t>Vybavení pro kultivaci mikrobů v jejich prostředí</t>
  </si>
  <si>
    <t>Vybavení bude součástí plánovaného Centra molekulárního výzkumu.</t>
  </si>
  <si>
    <t>Genomový sekvenátor dlouhých čtení jednotlivých DNA molekul (SMRT technologie)</t>
  </si>
  <si>
    <t>Vybavení bude využívat technologii pro základní i klinický výzkum</t>
  </si>
  <si>
    <t>Elektronický simulační systém na výuku perkutánních operací na ledvině</t>
  </si>
  <si>
    <t>2.LF, Ústav biofyziky, Plzeňská 220, 150 06 Praha 5</t>
  </si>
  <si>
    <t>Ústav biofyziky, Plzeňská 220, 15605, Praha 5</t>
  </si>
  <si>
    <t>Jedná se soubor dílčích laboratorních přístrojů a obslužného SW.</t>
  </si>
  <si>
    <t>Telekonferenční zařízení</t>
  </si>
  <si>
    <t>Buněčný separátor (GMP režim)</t>
  </si>
  <si>
    <t>Vzduchotechnika pro zajištění úrovně biohazardu</t>
  </si>
  <si>
    <t>Vysokorychlostní centrifugy</t>
  </si>
  <si>
    <t>Přístrojové vybavení a zařízení laboratoře na adoptivní T buněčnou terapii</t>
  </si>
  <si>
    <t>Kryokonservační facilita</t>
  </si>
  <si>
    <t>Laboratoř genetiky a genomiky</t>
  </si>
  <si>
    <t>Průtokový cytometr se sortrem</t>
  </si>
  <si>
    <t>Sekvenátor nové generace vysoké kapacity</t>
  </si>
  <si>
    <t>Automatický systém na izolaci a přípravu nukleových kyselin DNA/RNA</t>
  </si>
  <si>
    <t>genetika</t>
  </si>
  <si>
    <t>Sonografická diagnostická věž</t>
  </si>
  <si>
    <t>anatomický ústav</t>
  </si>
  <si>
    <t>multimodální chirurgický simulátor</t>
  </si>
  <si>
    <t>chirurgie, urologie</t>
  </si>
  <si>
    <t>Endoskopický simulátor</t>
  </si>
  <si>
    <t>pediatrická klinika</t>
  </si>
  <si>
    <t>Sim Man 3 G - simulátor</t>
  </si>
  <si>
    <t>KARIM</t>
  </si>
  <si>
    <t>PediaSIM ECS - simulátor 5 leté dítě</t>
  </si>
  <si>
    <t>ústav ošetřovatelství</t>
  </si>
  <si>
    <t>sada přístrojů - novorozenec a předčasně narozené dítě</t>
  </si>
  <si>
    <t>High throughput NGS sequencer</t>
  </si>
  <si>
    <t>Cytometr</t>
  </si>
  <si>
    <t>Fragmentační analyzátor</t>
  </si>
  <si>
    <t>Animal pQCT</t>
  </si>
  <si>
    <t>DXA QDR varianta Horizon-W</t>
  </si>
  <si>
    <t>Genomový sekvenátor</t>
  </si>
  <si>
    <t>Holter EKG se zázamníky vče. Příslušenství</t>
  </si>
  <si>
    <t>vení bude využívat technologii pro základní i klinický výzkum</t>
  </si>
  <si>
    <t>Biodex 4 Pro</t>
  </si>
  <si>
    <t>4D USG přístroj pro diagnostiku</t>
  </si>
  <si>
    <t>Diers myoline professional pro měření svalové hmoty</t>
  </si>
  <si>
    <t>Diers formetric 4D - functional spine and posture analysis</t>
  </si>
  <si>
    <t>NGS sekvenátor</t>
  </si>
  <si>
    <t>Biomek FXP Dual Multi na přípravu NGS knihoven</t>
  </si>
  <si>
    <t>IRIDICA</t>
  </si>
  <si>
    <t>Cell sorter</t>
  </si>
  <si>
    <t>Upgrade cyTOF</t>
  </si>
  <si>
    <t>Real-Time PCR System</t>
  </si>
  <si>
    <t>Droplet</t>
  </si>
  <si>
    <t>Benchtop NGS sequencer for targeted gene sequencing (amplicons, gene panels) and small genome sequencing</t>
  </si>
  <si>
    <t>UZ diagnostický systém pro intraoperační aplikace</t>
  </si>
  <si>
    <t>Systém pro videoanalýzu pohybu</t>
  </si>
  <si>
    <t>Eye tracker</t>
  </si>
  <si>
    <t>Faraday cage</t>
  </si>
  <si>
    <t>Sekvenátor nové generace střední kapacity</t>
  </si>
  <si>
    <t>Biohazard boxy</t>
  </si>
  <si>
    <t>Laminární box</t>
  </si>
  <si>
    <t>Inkubátor se sledovaným množstvím CO2 a O2</t>
  </si>
  <si>
    <t>Hlubokomrazící úložný box</t>
  </si>
  <si>
    <t>8 - barevný FACS sorter</t>
  </si>
  <si>
    <t>Telemetrický systém pro měření kardiovaskulárních funkcí u malých laboratorních zvířat</t>
  </si>
  <si>
    <t>Robotika pro pipetování, izolace a manipulace</t>
  </si>
  <si>
    <t>Software pro tzv. Centrum bioinformatiky</t>
  </si>
  <si>
    <t>Vybavení bude součástí již existujícího Centra bioinformatiky.</t>
  </si>
  <si>
    <t>Síťová infrastruktura pro tzv. Centrum bioinformatiky</t>
  </si>
  <si>
    <t>Datové úložiště pro tzv. Centrum bioinformatiky</t>
  </si>
  <si>
    <t>Výpočetní server pro tzv. Centrum bioinformatiky</t>
  </si>
  <si>
    <t>Elektronický simulační systém na výuku laparoskopických operací</t>
  </si>
  <si>
    <t>Vrtačka s nástavci a příslušenstvím</t>
  </si>
  <si>
    <t>3.LF - Centrum pro testování a pro praktickou, interaktivní a simulační výuku</t>
  </si>
  <si>
    <t>P5105</t>
  </si>
  <si>
    <t>Bateriová vrtačka (4 ks) pro výcvik v plastické chirurgii</t>
  </si>
  <si>
    <t>Kostní modely ruky</t>
  </si>
  <si>
    <t>Soubor modelů kostí ruky, ruky a zápěstí a fraktury kostí ruky pro nácvik v plastické chirurgii</t>
  </si>
  <si>
    <t>Operační mikroskop s videorozhraním</t>
  </si>
  <si>
    <t>Operační mikroskop s příslušenstvím (software, vyvážení) pro výcvik v plastické chirurgii</t>
  </si>
  <si>
    <t>Chirurgický trenažer Simbionix</t>
  </si>
  <si>
    <t>M5103, P5105, P5106</t>
  </si>
  <si>
    <t>zařízení pro nácvik laparoskopických operací</t>
  </si>
  <si>
    <t>Vybavení laboratoře pro výzkum tkáně mezenchymálního původu</t>
  </si>
  <si>
    <t>3.LF - Ortopedicko-traumatologická klinika (společné pracoviště 3. LF a FNKV)</t>
  </si>
  <si>
    <t>P5105, P5106</t>
  </si>
  <si>
    <t>soubor 20 dílčích přístrojů (přístroj na zjišťovaní mechanických vlastností tkání, technika k zjišťování viability buněk, přístoje na tvorbu biodegradabilních nanovláken)</t>
  </si>
  <si>
    <t>rTMS (repetitive transcranial magnetic stimulation)</t>
  </si>
  <si>
    <t>3.LF - Neurologická klinika (společné pracoviště 3. LF a FNKV)</t>
  </si>
  <si>
    <t>P5106, P5108</t>
  </si>
  <si>
    <t>vybavení k výzkumu spasticity</t>
  </si>
  <si>
    <t>CHEPS (cold-heat-evoked potentials)</t>
  </si>
  <si>
    <t>vybavení k výzkumu bolesti</t>
  </si>
  <si>
    <t>Přenosný ultrazvukový přístroj</t>
  </si>
  <si>
    <t>P5106, P5108, P5109</t>
  </si>
  <si>
    <t>vybavení pro neurokardiologický výzkum</t>
  </si>
  <si>
    <t>Vybavení elekrofyziologické laboratoře</t>
  </si>
  <si>
    <t>3. LF - Ústav normální, patologické a klinické fyziologie, Ke Karlovu 4</t>
  </si>
  <si>
    <t>Komplexní systém pro monitoring EEG, EP po stimulaci, videoEEG</t>
  </si>
  <si>
    <t>Vybavení laboratoře funkčního vyšetření kardiopulmonálního systému</t>
  </si>
  <si>
    <t>Vybavení behaviorální laboratoře</t>
  </si>
  <si>
    <t>3. LF - děkanát, Ruská 87</t>
  </si>
  <si>
    <t>P5106, P5108, P5208</t>
  </si>
  <si>
    <t>InteliCage</t>
  </si>
  <si>
    <t>Vybavení laboratoře in vitro analýz</t>
  </si>
  <si>
    <t>P5106, P5108, P5118</t>
  </si>
  <si>
    <t>Komplexní laboratorní systém pro in vitro metodiky</t>
  </si>
  <si>
    <t>Vybavení laboratoře kognitivních funkcí</t>
  </si>
  <si>
    <t>M5103, B5345, B5341, P5106, P5108</t>
  </si>
  <si>
    <t>Dovybavení laboratoře experimentální diabetologie</t>
  </si>
  <si>
    <t>3. LF - Praha 10, Ruská 91/2200</t>
  </si>
  <si>
    <t>P1412, P1516, P5208, P5106, P1517, P1519,P5109</t>
  </si>
  <si>
    <t>Soubor přístrojů a vybavení (inkubátor na buněčné kultury, invertovaný mikroskop na buněčné kultury, kamera k invertovanému mikroskopu, zařízení pro telemetrické měření teploty a tepové frekvence laboratorních zvířat včetně příslušenství, lyofilizátor, experion system pro analýzu DNA a RNA)</t>
  </si>
  <si>
    <t>Real time PCR cykler</t>
  </si>
  <si>
    <t>Motorizovaný badatelský invertovaný fluorescenční mikroskop</t>
  </si>
  <si>
    <t>Dovybavení laboratoře pro metabolismus železa</t>
  </si>
  <si>
    <t>M5103, P1412, P1516, P5208, P5106, P1517, P1519,P5109</t>
  </si>
  <si>
    <t>Soubor 4 laboratorních přístrojů a vybavení (2 x hlubokomrazící box, 2 x termocykler)</t>
  </si>
  <si>
    <t>Scintilační přístroj</t>
  </si>
  <si>
    <t>Instrument pro Real-Time PCR</t>
  </si>
  <si>
    <t>Vybavení laboratoře pro práci s radioaktivitou a GMO</t>
  </si>
  <si>
    <t>Soubor laboratorních přístrojů pro práci s živými kulturami a jejich zpracování (např. CO2 inkubátor, laminární box, inkubovaná třepačka a další drobné laboratorní přístroje).</t>
  </si>
  <si>
    <t>Modernizace laboratoře pro biologii beta buňky</t>
  </si>
  <si>
    <t>Soubor cca 15 dílčích laboratorních přístrojů včetně SW (např. buněčný analyzátor, fluorescenční/luminiscenční reader, inverzní mikroskop, fluorescenční mikroskop s digitální kamerou, chlazená centrifuga, elektroforetické aparatury) .</t>
  </si>
  <si>
    <t>Umývárna skla a přípravna roztoků</t>
  </si>
  <si>
    <t>Soubor laboratorních přístrojů pro přípravu a sterilizaci roztoků a mytí a sterilizaci skla a plastů (myčka laboratorního skla, parní sterilizátor, horkovzdušný sterilizátor, výrobník ultračisté vody atd.).</t>
  </si>
  <si>
    <t>Laserový skener typu Typhoon FLA9500</t>
  </si>
  <si>
    <t>včetně SW</t>
  </si>
  <si>
    <t>Chlazená kamera pro detekci chemiluminiscence/fluorescence</t>
  </si>
  <si>
    <t>Dovybavení laboratoře pro patofyziologii tukové tkáně</t>
  </si>
  <si>
    <t>soubor 17 laboratorních přístrojů</t>
  </si>
  <si>
    <t>Multifunkční fluorescenční detekční systém</t>
  </si>
  <si>
    <t>např. Odyssey CLx, pro metabolický výzkum</t>
  </si>
  <si>
    <t>Extracellular flux analyser</t>
  </si>
  <si>
    <t>např. Seahorse XF96, pro metabolický výzkum</t>
  </si>
  <si>
    <t>pro metabolický výzkum</t>
  </si>
  <si>
    <t>Kapalinový chromatograf</t>
  </si>
  <si>
    <t>Plynový chromatograf v kombinaci s hmotnostním detektorem GS-MS</t>
  </si>
  <si>
    <t>Experimentální kuchyň</t>
  </si>
  <si>
    <t>B5345, P5106, P5109, P1412</t>
  </si>
  <si>
    <t>vybavení experimentální kuchyně pro metabolický výzkum a praktickou výuku v nově připravovaném bakalářském studiu  nutriční terapeutů</t>
  </si>
  <si>
    <t>Interaktivní učebna pediatrie</t>
  </si>
  <si>
    <t>3.LF - Klinika dětí a dorostu (společné pracoviště 3. LF a FNKV)</t>
  </si>
  <si>
    <t>M5103, B5341, P5105, P5106</t>
  </si>
  <si>
    <t>soubor modelů a vybavení pro výcvik v pediatrii</t>
  </si>
  <si>
    <t>Vybavení učebny pro plastickou chirurgii</t>
  </si>
  <si>
    <t>soubor přístrojů, nástrojů a vybavení pro výcvik v plastické chirurgii, SW pro simulaci a zpracování operačních průběhů</t>
  </si>
  <si>
    <t>Pacientský simulátor těhotná</t>
  </si>
  <si>
    <t>včetně příslušenství</t>
  </si>
  <si>
    <t>Pacientský simulátor dospělý</t>
  </si>
  <si>
    <t>včetně příslušenství a trauma modulu</t>
  </si>
  <si>
    <t>Pacientský simulátor dítě</t>
  </si>
  <si>
    <t>Pacientský simulátor junior</t>
  </si>
  <si>
    <t>Pacientský simulátor novorozenec</t>
  </si>
  <si>
    <t>Vybavení učebny pro simulaci - kardiopulmonální resuscitace, intenzivní medicína</t>
  </si>
  <si>
    <t>soubor přístrojů a trenažerů včetně SW</t>
  </si>
  <si>
    <t>Simulátory pro ošetřovatelství</t>
  </si>
  <si>
    <t>Vybavení učebny pro simulaci - přednemocniční péče</t>
  </si>
  <si>
    <t>Pacientský simulátor trauma</t>
  </si>
  <si>
    <t>Chirurgický simulátor</t>
  </si>
  <si>
    <t>Průtokový cytometr a cell sorter</t>
  </si>
  <si>
    <t>3.LF - Interní hematologická klinika (společné pracoviště 3. LF a FNKV)</t>
  </si>
  <si>
    <t>P5105, P5106, P5109, P1516, P1517, P1519</t>
  </si>
  <si>
    <t>Systém detekce mutací v genu braf, kras a EGFR</t>
  </si>
  <si>
    <t>3.LF - Radioterapeutická a onkologická klinika (společné pracoviště 3.LF a FNKV)</t>
  </si>
  <si>
    <t>P5105, P5106, P1516, P1519</t>
  </si>
  <si>
    <t>Digitální dermatoskop s celotělovým skenerem a expertním SW</t>
  </si>
  <si>
    <t>3.LF - Dermatovenerologická klinika (společné pracoviště 3. LF a FNKV)</t>
  </si>
  <si>
    <t>Barvivový laser</t>
  </si>
  <si>
    <t>Vybavení laboratoře pro aplikovaný výzkum hojení ran a popálenin</t>
  </si>
  <si>
    <t>3. LFUK děkanát či detašované pracoviště</t>
  </si>
  <si>
    <t>Soubor přístrojového vybavení pro laboratoř základního a aplikovaného výzkumu v oblasti hojení ran a popálenin</t>
  </si>
  <si>
    <t>CT mikro skener</t>
  </si>
  <si>
    <t>CZ.02.1.01/0.0/0.0/16_019/0000766</t>
  </si>
  <si>
    <t>3.LFUK - děkanát</t>
  </si>
  <si>
    <t>Operační stůl pro simulační centrum</t>
  </si>
  <si>
    <t>Virtualizace - obnova virtualizace</t>
  </si>
  <si>
    <t>3. LFUK - děkanát, Výpočetní středisko</t>
  </si>
  <si>
    <t>Server pro výpočetní středisko</t>
  </si>
  <si>
    <t>Virtuální pitevní stůl</t>
  </si>
  <si>
    <t>Děkanát 3. LF</t>
  </si>
  <si>
    <t>Vybavení laboratoře virtuálních ortopedických operací</t>
  </si>
  <si>
    <t>3.LF, Ústav lékařské biofyziky a lékařské informatiky, Ruská 87, 100 00 Praha 10</t>
  </si>
  <si>
    <t>Sonograf pro extra a intrakraniální vyšetření</t>
  </si>
  <si>
    <t>Vybavení pro neurokardiologický a kardiovaskulární výzkum</t>
  </si>
  <si>
    <t>3.LF - III. Interní-kardiologická klinika (společné pracoviště 3. LF a FNKV)</t>
  </si>
  <si>
    <t>M5103, P5106, P5108</t>
  </si>
  <si>
    <t>Soubor 8 přístrojů</t>
  </si>
  <si>
    <t>Penumbra aspiration systém</t>
  </si>
  <si>
    <t>Cévní sonograf</t>
  </si>
  <si>
    <t>P5106</t>
  </si>
  <si>
    <t>vybavení pro kardiovaskulární výzkum</t>
  </si>
  <si>
    <t>Simulátor sonografický včetně výukových modulů (Simbionix)</t>
  </si>
  <si>
    <t>Moduly: TEE, TTE, ICE</t>
  </si>
  <si>
    <t>Výuková figurína pro KPCR a akutní stavy (Laurdab)</t>
  </si>
  <si>
    <t>Včetně doprovodného vybavení (defibrilátor, monitor, kanylační sety)</t>
  </si>
  <si>
    <t>Simulátor endovaskulárních výkonů včetně výukových modulů (Mentice Vist-CathLab)</t>
  </si>
  <si>
    <t>3. LF - III. Interní-kardiologická klinika (společné pracoviště 3. LF a FNKV)</t>
  </si>
  <si>
    <t>Moduly : Neurointervence, koronární, periferní, strukturální, kontrola rytmu</t>
  </si>
  <si>
    <t>Vybavení učebny fyziologie a patofyziologie</t>
  </si>
  <si>
    <t>Soubor 3 přístrojů pro vybavení učeben (CNAP, ergometr, EKG přístroj)</t>
  </si>
  <si>
    <t>ADI LabTutor</t>
  </si>
  <si>
    <t>12</t>
  </si>
  <si>
    <t>Vybavení učebny fyziologie a patofyziologie - 12 kompletů pro experimentální výuku fyziologie a měření na člověku</t>
  </si>
  <si>
    <t>Vybavení laboratoře pro praktickou výuku základních chirurgických postupů</t>
  </si>
  <si>
    <t>M5103, P5106, P5108, P5105</t>
  </si>
  <si>
    <t>Vybavení laboratoře pro výzkum bolesti</t>
  </si>
  <si>
    <t>Repetitivní transkraniální magnetická simulace</t>
  </si>
  <si>
    <t>Sada nástrojů pro nácvik mikrochirurgie</t>
  </si>
  <si>
    <t>Sada nástrojů pro mikrochirurgické operace - pro výuku v plastické chirurgii</t>
  </si>
  <si>
    <t>Šicí materiál pro výuku plastické chirurgie</t>
  </si>
  <si>
    <t>Šicí materiál pro výcvik v plastické chirurgii</t>
  </si>
  <si>
    <t>Čtečka destiček se schopností snímat absorbanci, fluorescenci, luminiscenci, kontrolovanou atmosférou a vlhkostí</t>
  </si>
  <si>
    <t>3. LFUK - děkanát</t>
  </si>
  <si>
    <t>Vybavení laboratoře výzkumu autoimunitních onemocnění</t>
  </si>
  <si>
    <t>Soubor přístrojů a zařízení (biohazardní box třídy II, CO2  inkubátor, automatický analyzátor počtu buněk, inverzní světelný mikroskop, přístroj pro produkci ultračisté vody (Typ I), elektroretinogram pro laboratorní myš a potkana, topical endoscopic fundus imaging (TEFI) pro laboratorní myš a potkana)</t>
  </si>
  <si>
    <t>Komplexní systém pro western blot a gelovou elektroforézu</t>
  </si>
  <si>
    <t>digitální zařízení na kvantitativní analýzu western blotů s vysoce citlivou a přesnou chemiluminiscenční a fluorescenční detekci pro zobrazení a snímání gelů</t>
  </si>
  <si>
    <t>mikroskop s digitálním vysoce rozlišitelným záznamem pro získání jasného a co nejostřejšího zobrazení pro provádění přesných analýz mikroskopických preparátů</t>
  </si>
  <si>
    <t>CZ.02.1.01/0.0/0.0/16_025/0007444</t>
  </si>
  <si>
    <t>plně digitální zařízení s vysokou citlivostí detekce a rozlišení signálů pro fenotypizaci buněk a jejich třídění na základě analýzy povrchových a intracelulárních molekul buněk pomocí fluorescenčního značení s protilátkami</t>
  </si>
  <si>
    <t>Dovybavení anatomické laboratoře</t>
  </si>
  <si>
    <t>M5103, P5105,P5106, P5108</t>
  </si>
  <si>
    <t>Light sheet fluorescence mikroskop</t>
  </si>
  <si>
    <t>Modernizace histologické laboratoře</t>
  </si>
  <si>
    <t>M5103, P1516, P5105, 5106,P5108, P1519</t>
  </si>
  <si>
    <t>Soubor přístrojů (autotechnikon, zalévací linka s chladící deskou, mikrotom, plotýnka, termostat, tkáňový mikroskop, destilační přístroj, CCD kamera)</t>
  </si>
  <si>
    <t>Simulátor plicních funkcí (např. AQAI TestChest)</t>
  </si>
  <si>
    <t>Vybavení učebny pro nácvik chirurgických dovedností</t>
  </si>
  <si>
    <t>soubor cca 50 chirurgických trenažerů</t>
  </si>
  <si>
    <t>Ventilátor lůžkový pro simulační centrum</t>
  </si>
  <si>
    <t>Infuzní technika pro simulační centrum</t>
  </si>
  <si>
    <t>Anesteziologický přístroj pro simulační centrum</t>
  </si>
  <si>
    <t>Zákrokové světlo pro simulační centrum</t>
  </si>
  <si>
    <t>Kamery pro simulační centrum</t>
  </si>
  <si>
    <t>Kamery pro snímání aktivity v simulačním centru</t>
  </si>
  <si>
    <t>Pomůcky pro nácvik KPR</t>
  </si>
  <si>
    <t>Pomůcky pro invazivní dovednosti</t>
  </si>
  <si>
    <t>Bateriový dermatom</t>
  </si>
  <si>
    <t>, CZ.02.2.67/0.0/0.0/16_016/0002491</t>
  </si>
  <si>
    <t>Dermatom pro praktickou výuku plastické chirurgie</t>
  </si>
  <si>
    <t>DeltaVision life cell imaging system</t>
  </si>
  <si>
    <t>2021</t>
  </si>
  <si>
    <t>LF Pl - Procháskův pavilon, Ústav histologie a embryologie/ UniMeC, 2. etapa</t>
  </si>
  <si>
    <t>M 5103, M5111, P 5112</t>
  </si>
  <si>
    <t>Mikroskop opatřený komorou s řízenou atmosférou, zařízený pro snímání fluoresceinu v živých buňkách v čase.</t>
  </si>
  <si>
    <t>Bond MAX processing module</t>
  </si>
  <si>
    <t>LF Pl - Biomedicinské centrum (SO 01,02), Biomedicínské centrum</t>
  </si>
  <si>
    <t>M 5103, P 5112 - P 5116, P 5118, P 5124, P 5129</t>
  </si>
  <si>
    <t>vybavení laboratoře vč. zázemí</t>
  </si>
  <si>
    <t>Kryostat pro výzkum</t>
  </si>
  <si>
    <t>Upgrade cytometrického vybavení</t>
  </si>
  <si>
    <t>Hybridní multidetekční zobrazovací reader</t>
  </si>
  <si>
    <t>Erasmus ladder</t>
  </si>
  <si>
    <t>128 kanálová registrační aparatura</t>
  </si>
  <si>
    <t>Hmotnostní spektrometr MALDI TOF/TOF</t>
  </si>
  <si>
    <t>RFID systém</t>
  </si>
  <si>
    <t>LF Pl - Pavlovův pavilon, SVI / UniMeC, 2. etapa</t>
  </si>
  <si>
    <t>M 5103, M 5111,  P 5112 - P 5116, P 1412, P 5144, P 5118, P 5143, P 5137, P 5185, P 5145, P 5124, P 5128, P 5104, P 5129, P 5150</t>
  </si>
  <si>
    <t>LF Pl - Pavlovův pavilon, Ústav mikrobiologie/UniMeC, 2. etapa</t>
  </si>
  <si>
    <t>M 5103, M 5111, P 5115</t>
  </si>
  <si>
    <t>Skener pro digitalizaci výukových preparátů</t>
  </si>
  <si>
    <t>LF Pl - Procháskův pavilon, Ústav histologie/UniMeC 2. etapa</t>
  </si>
  <si>
    <t>M 5103, M 5111, P 5112</t>
  </si>
  <si>
    <t>Real-time PCR analyzátor 384-jamkový</t>
  </si>
  <si>
    <t>M 5103, M5111, P5112</t>
  </si>
  <si>
    <t>Izolátor nukleových kyselin automatický</t>
  </si>
  <si>
    <t>LF Pl - Ústav lékařské genetiky (klinické pracoviště LF Pl v prostorách FN Plzeň)</t>
  </si>
  <si>
    <t>M 5103, M5111</t>
  </si>
  <si>
    <t>Real-Time PCR Systém (Přístroj pro  kvantitativní  měření  PCR (Polymerázová řetězová reakce, qPCR) specialisovaný na  nádorový biologický materiál)</t>
  </si>
  <si>
    <t>CZ.02.0.21/0.1/0.0/00_160/1300016</t>
  </si>
  <si>
    <t>LF Pl - Ústav biologie/ UniMeC, 1. etapa</t>
  </si>
  <si>
    <t>M 5103, P5112, P1412, P5144, P5113, P5118, P5129</t>
  </si>
  <si>
    <t>MagNA Pure 96 Systém</t>
  </si>
  <si>
    <t>přístroj pro izolace nukleových kyselin</t>
  </si>
  <si>
    <t>Sekvenátor  NextSeq 550</t>
  </si>
  <si>
    <t>vysokokapacitní sekvenování</t>
  </si>
  <si>
    <t>Přístroj pro celogenomové sekvenování v reálném čase Sequel Systém</t>
  </si>
  <si>
    <t>M 5103, M 5111, P 5115, PhD program, který bude akreditován v rámci komplementárního ESF projektu</t>
  </si>
  <si>
    <t>Technologie pitevního traktu</t>
  </si>
  <si>
    <t>LF Pl - Procháskův pavilon, Ústav anatomie / UniMeC, 2. etapa</t>
  </si>
  <si>
    <t>urgentní situace s uložením těl</t>
  </si>
  <si>
    <t>Automatizovaný western blot systém</t>
  </si>
  <si>
    <t>M 5103, M 5111, P 5112, PhD program, který bude akreditován v rámci komplementárního ESF projektu</t>
  </si>
  <si>
    <t>Mikroskop holografický</t>
  </si>
  <si>
    <t>LF Pl - Procháskův pavilon, Ústav lékařské chemie a biochemie/ UniMeC, 2. etapa</t>
  </si>
  <si>
    <t>M 5103, M 5111, P 1412</t>
  </si>
  <si>
    <t>Stereoskopický mikroskop</t>
  </si>
  <si>
    <t>M 5103, M5111, P 5120</t>
  </si>
  <si>
    <t>Mikroskop pro pozorování interakcí mezi buňkami a implantovaným materiálem.</t>
  </si>
  <si>
    <t>Fluorescenční invertovaný mikroskop</t>
  </si>
  <si>
    <t>Mikroskop pro práci s tkáňovými kulturami.</t>
  </si>
  <si>
    <t>LF Pl - Pavlovův pavilon /UniMeC, 2. etapa</t>
  </si>
  <si>
    <t>M 5103, M 5111</t>
  </si>
  <si>
    <t>Soubor přístrojů; plánováno do ERDF pro VŠ II</t>
  </si>
  <si>
    <t>Analýza vody</t>
  </si>
  <si>
    <t>LF Pl - ústav hygieny / UniMeC, 2. etapa</t>
  </si>
  <si>
    <t>Soubor přístrojů</t>
  </si>
  <si>
    <t>LF Pl - Procházkův pavilon, Ústav anatomie / UniMeC, 2. etapa</t>
  </si>
  <si>
    <t>Stomatologický CAD/CAM systém</t>
  </si>
  <si>
    <t>FN Plzeň - Stomatologická klinika</t>
  </si>
  <si>
    <t>M 5111, P 5104</t>
  </si>
  <si>
    <t>Stomatologické soupravy a příslušenství</t>
  </si>
  <si>
    <t>Myčka laboratorního nádobí - prokládací</t>
  </si>
  <si>
    <t>Autokláv prokládací</t>
  </si>
  <si>
    <t>LF Plzeň, Ústav biofyziky, alej Svobody 1655/76, 323 00 Plzeň</t>
  </si>
  <si>
    <t>CT - výpočetní tomograf</t>
  </si>
  <si>
    <t>CZ.02.1.01/0.0/0.0/17_048/0007280</t>
  </si>
  <si>
    <t>Biomedicínské centrum</t>
  </si>
  <si>
    <t>M 5103, P 5112 - P 5116, P 5118, P 5124, P 5129, P 5150</t>
  </si>
  <si>
    <t>Měřící 3D mikroskop</t>
  </si>
  <si>
    <t>Ústav biofyziky</t>
  </si>
  <si>
    <t>M 5103, M 5111, P5129</t>
  </si>
  <si>
    <t>Systém pro masivně paralelní sekvenování</t>
  </si>
  <si>
    <t>Ústav lékařské genetiky</t>
  </si>
  <si>
    <t>M 5103, M 5111, P5112</t>
  </si>
  <si>
    <t>Interaktivní Place Avoidance systém</t>
  </si>
  <si>
    <t>BioSignal Group, citlivé testování kognitivních deficitů lab. zvířat</t>
  </si>
  <si>
    <t>In vivo zobrazování buněčné aktivity mozku</t>
  </si>
  <si>
    <t>Sálová ultracentrifuga</t>
  </si>
  <si>
    <t>Vybavení laboratoře pro měření mikrotvrdosti kalcifikovaných tkání</t>
  </si>
  <si>
    <t>2012</t>
  </si>
  <si>
    <t>mikrotvrdoměr s příslušenstvím</t>
  </si>
  <si>
    <t>Konfokální mikroskop s modulem Superresolution</t>
  </si>
  <si>
    <t>LF Pl - UniMeC, 1. etapa (SO 04), Ústav patologické fyziologie</t>
  </si>
  <si>
    <t>M5103, M5111, P 5104, P 5113</t>
  </si>
  <si>
    <t>Společně s níže uvedeným Superresolution systém jde o nezbytné vybavení histologicko mikroskopické laboratoře</t>
  </si>
  <si>
    <t>Elektorfyziologická digitální jednotka</t>
  </si>
  <si>
    <t>CT navigovaná sonografie</t>
  </si>
  <si>
    <t>LF Pl - Chirurgická klinika (klinické pracoviště LF Pl v prostorách FN Plzeň)</t>
  </si>
  <si>
    <t>M 5103, M5111, P5116, P5150, PhD program, který bude akreditován v rámci komplementárního ESF projektu</t>
  </si>
  <si>
    <t>Vybavení učebny biofyziky - telemedicínská část, obslužný SW</t>
  </si>
  <si>
    <t>LF Pl - UniMeC, 1. etapa (SO 04), Ústav biofyziky</t>
  </si>
  <si>
    <t>Řídící software pro výuku biofyziky s pomocí telemedicínských úloh - customizovatelné řešení umožňující individuální nastavení jednotlivých praktických úloh s návazností na část telemedicínské přístroje</t>
  </si>
  <si>
    <t>Stacionární preklinický dentální simulátor</t>
  </si>
  <si>
    <t>LF HK - Nový Hradec Králové, areál fakultní nemocnice, Sokolská 581</t>
  </si>
  <si>
    <t>M5104, M5111</t>
  </si>
  <si>
    <t>Simulátor klešťového a vaccumextrakčního porodu</t>
  </si>
  <si>
    <t>Porodní simulátor - celé tělo (SimMom)</t>
  </si>
  <si>
    <t>Eyesi Direct</t>
  </si>
  <si>
    <t>Eyesi Surgical</t>
  </si>
  <si>
    <t>Vybavení simulačního centra pro výuku základů péče o kriticky nemocného</t>
  </si>
  <si>
    <t>LF HK - Hradec Králové, areál Šimkova 870</t>
  </si>
  <si>
    <t>M5103, M5104, M5111</t>
  </si>
  <si>
    <t>Komplet 43 typů simulátorů, fantomů, trenažérů a modelů (ALS simulátor dospělí 2ks - typ 1, 1ks - typ 2, Pacientský simulátor SimMan 3G, ALS simulátor dítě 1ks, ALS simulátor batole 1 ks, Simulátor zavádění centrálního žilního katétru i pomocí ultrazvuku, hrudní drenáž, Simulátor krikotyreotomie, Dolní končetina pro intraoseální infuzi a femorální přístup, externí defibrilátor včetně pacing a AED, Trenažer vyšetření - poslech srdce 2ks, poslech plic 2ks,  vyšetření per rectum, Trenažer výkonu - punkce/kanylace periferní žíly (1xzdokonalená paže, 1xstařecká paže), punkce/kanylace centrální žíly 2ks,  intramuskulární injekce, punkce kloubu rameno, punkce kloubu koleno, cévkování muže a ženy 2ks, hrudní drenáž/punkce,  víceúčelový ošetřovatelský simulátor, injekční břicho, punkce arterie varianta I s čerpadlem, Trenažery KPR - zajištění dýchacích cest, základní KPR 2 ks, rozšířená KPR 4 ks, Výukové modely - hrudní kost, pánev, Model pro ultrazvukový nácvik kanylace dvou rozvětvených žil 2x, gen II model pro ultrazvukový nácvik kanylace centrální žíly, přenosný UZ přístroj s jednou linearní sondou, Nácviková paže pro intravenózní injekci II, Oko a zrak, simulátor vyšetření očí, Simulátor pro přednemocniční a ošetřovatelskou péči, Chirurgický obvazovací simulátor, Nácviková paže pro intravenózní injekci I, Peripheral Doppler Ultrasound Training Model, model UZ vyšetření, ultrazvukový přístroj 2ks, výpočetní tomografie (CT), magnetická rezonance (MRI), skenovací tunelový mikroskop (STM), Model paže pro nácvik venepunkce 2ks), vybavení nábytkem</t>
  </si>
  <si>
    <t>Laboratoř molekulárně mikrobiologických analýz</t>
  </si>
  <si>
    <t>LF HK -  Nový Hradec Králové, areál fakultní nemocnice, Sokolská 581</t>
  </si>
  <si>
    <t>P5122</t>
  </si>
  <si>
    <t>Komplet 22 laboratorních přístrojů (Analytické váhy, Hlubokomrazící box, Centrifuga, Chlazená centrifuga, Laminární box, UV-box, Automatický izolátor nukleových kyselin, Nanodrop, Gradientový cyklér, Real-Time PCR cyclér pro více analýz ve stejném čase, Real-Time PCR cyclér, GeneXpert, Film Array, Miseq sekvenátor, Kapilární sekvenátor, Minicentrifuga, Vortex, 3D-třepačka, Minivortex, Zdroj pro elektroforézu, Transiluminátor, Termoblok).</t>
  </si>
  <si>
    <t>LF HK, Ústav lékařské biofyziky, Šimkova 870/13, 500 03 HK</t>
  </si>
  <si>
    <t>Vybavení učebny biofyziky - telemedicínská část přístroje</t>
  </si>
  <si>
    <t>TMS s neuronavigací</t>
  </si>
  <si>
    <t>LF HK - Ústav patologické fyziologie</t>
  </si>
  <si>
    <t>Učebna pro praktická cvičení</t>
  </si>
  <si>
    <t>LF HK - Ústav histologie a embryologie</t>
  </si>
  <si>
    <t>Laboratoře buněčných kultur</t>
  </si>
  <si>
    <t>Histologické laboratoře</t>
  </si>
  <si>
    <t>Lab. molekulární morfologie</t>
  </si>
  <si>
    <t>IVC klece pro potkany</t>
  </si>
  <si>
    <t>LF HK</t>
  </si>
  <si>
    <t>IVC klece pro myši</t>
  </si>
  <si>
    <t>mikroCT - laboratoř mikroskopických metod, CT s navigací a vysokým rozlišením 0,4 um</t>
  </si>
  <si>
    <t>AFM - laboratoř mikroskopických metod, 3D zobrazování, měření mechanických vlastností tkání</t>
  </si>
  <si>
    <t>Ultracentrifuga</t>
  </si>
  <si>
    <t>LF HK - Ústav farmakologie</t>
  </si>
  <si>
    <t>LC-hrMS systém Q Exactive Focus/Vanquish H s příslušenstvím</t>
  </si>
  <si>
    <t>Laboratoř zobrazovacích metod</t>
  </si>
  <si>
    <t>M5111, M5103, B5341</t>
  </si>
  <si>
    <t>4 ks ultrazvukového přístroje, výpočetní tomografie, magnetická rezonance, skenovací tunelovací mikroskop, AFM, 2 ks Doppler UV fantom, 2 ks UZ fantom</t>
  </si>
  <si>
    <t>Genetický analyzátor (sekvenátor nové generace)</t>
  </si>
  <si>
    <t>LFHK - areál FN HK - Fingerlandův ústav patologie</t>
  </si>
  <si>
    <t>Laboratoř inteligentních materiálů v medicíně</t>
  </si>
  <si>
    <t>P 5110, P 5113</t>
  </si>
  <si>
    <t>3D tiskárna vč. umývačky modelů/případné jendotky pro očištění výtisku vč. software pro potřebu práce DSP, termokamera</t>
  </si>
  <si>
    <t>Laboratoř experimentální gastroenterologie</t>
  </si>
  <si>
    <t>P 5129</t>
  </si>
  <si>
    <t>anesteziologický přístroj pro velká laboratorní zvířata, endoskopický komplet (procesor, zdroj světla, odsávačka, velkokapacitní oplach, troley, nahrávací a záznamové zařízení, monitor), elektrokoagulační jednotka, gastroskop, duodenoskop, enteroskop, koloskop, troley, kapslová endoskopie, zařízení pro komplexní motilitní vyšetření GIT (typu např. SmartPill), Elektrogastrografie, konfokální laserová endoskopická mikroskopie, sondy pro konfokální laserovou endoskopickou mikroskopii, endoskopická radiální a lineární ultrasonografie (včetně elastografie), abdominální ultrasonografie pro velká laboratorní zvířata, argonová plasmakoagulace</t>
  </si>
  <si>
    <t>Systém PowerLab s detektory</t>
  </si>
  <si>
    <t>Přístroj pro UZ středně velkých laboratorních zvířat (králík)</t>
  </si>
  <si>
    <t>Quantitative histopathology Workstation</t>
  </si>
  <si>
    <t>Multimode platereader</t>
  </si>
  <si>
    <t>Imunochemický analyzátor</t>
  </si>
  <si>
    <t>Modulární systém vysokoúčinné respirometrie s multisenzorovými moduly</t>
  </si>
  <si>
    <t>Multifunkční modulární monochromátorový reader mikrotitračních destiček pro měření fluorescence, absorbance a luminiscence</t>
  </si>
  <si>
    <t>LF HK, Ústav lékařské biofyziky, Šimkova 870/13, 50038 Hradec Králové</t>
  </si>
  <si>
    <t>Síťové prvky</t>
  </si>
  <si>
    <t>V rámci projektu bude proveden upgrade stávající páteřní sítě a bude pořízena sada (tj. 2+moduly) centrálních páteřních switchů (10GB) sloužících jako distribuční a jako hraniční prvek lokální sítě.</t>
  </si>
  <si>
    <t>Server - uložiště</t>
  </si>
  <si>
    <t>Serverová infrastruktura naváže na stávající HW vybavení zajišťující serverovou oporu na LF HK, které však nemá dostatečné kapacity k zajištění adekvátního prostoru pro ukládání většího množství dat studentů. Serverovou infrastrukturu budou tvořit 2 centrální disková úložiště SC 5000, jedná se o úložiště pro osobní disky studentů. Půjde o 2 synchronizovaná úložiště mezi sebou o hrubé kapacitě alespoň 90 TB s kombinací disků SSD a HDD, synchronizace na úrovni HW/Firmwaru.</t>
  </si>
  <si>
    <t>Anatomický plastinovaný model</t>
  </si>
  <si>
    <t>Sklíčkový skener včetně SW</t>
  </si>
  <si>
    <t>Simulátor ultrazvukového vyšetření srdce</t>
  </si>
  <si>
    <t>Dokumentační systém pro fluorescenční a chemiluminiscenční analýzu gelů a blotů</t>
  </si>
  <si>
    <t>CZ.02.1.01/0.0/0.0/17_048/0007421</t>
  </si>
  <si>
    <t>LF HK - Hradec Králové, kampus (MEPHARED I)</t>
  </si>
  <si>
    <t>Projekt NANOBIO - hlavním příjemcem Univerzita Pardubice</t>
  </si>
  <si>
    <t>DualSim -simulátor pro UZ vyšetření srdce</t>
  </si>
  <si>
    <t>B,M,N,P 5103</t>
  </si>
  <si>
    <t>Duální simulátor pro TTE a TEE ultrazvukové vyšetření srdce</t>
  </si>
  <si>
    <t>Zařízení pro AV přenos z operačních sálů</t>
  </si>
  <si>
    <t>funkční celek, na všechny operační sály pro výuku</t>
  </si>
  <si>
    <t>Zetasizer</t>
  </si>
  <si>
    <t>Zetasizer Nano ZSP with 633nm He-Ne laser (10 mW), PACKAGE with MPT-2 and AUTODEGASSER
projekt NANOBIO (společný projekt UPCE, LFHK, FN)</t>
  </si>
  <si>
    <t>AV a FOTO technika</t>
  </si>
  <si>
    <t>M5103, M5111, B5341</t>
  </si>
  <si>
    <t>soubor audio, foto a video techniky využívané v rámci elektronické podpory výuky</t>
  </si>
  <si>
    <t>Serverová infrastruktura</t>
  </si>
  <si>
    <t>, CZ.02.2.67/0.0/0.0/16_016/0002518</t>
  </si>
  <si>
    <t>úložiště, server pro virtualizaci a databázový server</t>
  </si>
  <si>
    <t>Vybavení pro učebnu praktit patologie</t>
  </si>
  <si>
    <t>LF UK - Nový Hradec Králové, areál fakultní nemocnice, Sokolská 581</t>
  </si>
  <si>
    <t>soubor 37 kusů studentských světelných mikroskopů a jeden triokulární badatelský mikroskop s kamerou</t>
  </si>
  <si>
    <t>Dataprojektor - Velká posluchárna</t>
  </si>
  <si>
    <t>Laboratoř Comet assay</t>
  </si>
  <si>
    <t>P 5163</t>
  </si>
  <si>
    <t>Komlet 4 laboratorních přístrojů a SW pro Comet assay (fluorescenční mikroskop, kamera CCD k mikroskopu, chlazená centrifuga, CO2 inkubátor, software Lucia G pro vyhodnocování, inverzní mikroskop, kamera k inverznímu mikroskopu).</t>
  </si>
  <si>
    <t>Elektrofyziologická laboratoř</t>
  </si>
  <si>
    <t>P 5113, P 5110, P 5127, P 5124, P 5123</t>
  </si>
  <si>
    <t>Komplet 3 laboratorních přístrojů (perimetr se specifickým testem pro magnocellulární systém, Auto Refrakto-keratometr, Eye Tracking).</t>
  </si>
  <si>
    <t>Extracellular Flux Analyzer</t>
  </si>
  <si>
    <t>P 5113</t>
  </si>
  <si>
    <t>Vybavení a zařízení do RIL a VIV</t>
  </si>
  <si>
    <t>P 5113, P 5118, P 5112, P 5120, P 5116, P 5151</t>
  </si>
  <si>
    <t>Komplet 11 laboratorních zařízení (ventilační jednotka, IVC stojan vč. klecí pro myši, IVC stojan vč. klecí pro potkany, přestýlací a ochranný box - biohazard, ochranný box pro vysypávání podestýlky, myčka klecí a pítek, inhalační anesteziologický přístroj pro malá zvířata, koš na lahve, transportní stojan pro lahve, instrumentační vozík pro manipulaci s materiálem, stojan na chovné nádoby)</t>
  </si>
  <si>
    <t>Laboratoř průtokové cytometrie</t>
  </si>
  <si>
    <t>P 5120, P 5117</t>
  </si>
  <si>
    <t>Komplet 7 laboratorních přístrojů (průtokový cytometr, destičkový reader Spark, chlazená stolní centrifuga, UV-Vis spektrofotometr, chlazená centrifuga na mikrozkumavky, xCelligence, Inkubátor CO2).</t>
  </si>
  <si>
    <t>Skenovací elektronový mikroskop (SEM)</t>
  </si>
  <si>
    <t>P 5112, P 5110, P 5163, P 5118, P 5120, P 5117</t>
  </si>
  <si>
    <t>Laboratoř elektronové mikroskopie</t>
  </si>
  <si>
    <t>elektronový transmisní mikroskop, EDS analyzátor pro Elektronový transmisní mikroskop, microtom + kryokomora, kryo attachment</t>
  </si>
  <si>
    <t>Laboratoř molekulární farmakologie a toxikologie</t>
  </si>
  <si>
    <t>P 5118</t>
  </si>
  <si>
    <t>Komplet laboratorních přístrojů a drobného vybavení(qPCR, Tecan - včetně zaměření RNA typu nanodropu, HPLC systém, chemidokumentační systém, GASTAT Navi - Medesa - jednovzorkový analyzátor acidobazické rovnováhy, ProFlex™ PCR System, Eppendorf Thermomixer C + víko a 3 adaptéry na různé zkumavky, Centrifuge 5424 R + příslušenství/rotory, Centrifuge 5920 R, Inkubátor CO2, Laminární box 150 cm šířka, Tissue ruptor - Bioruptor plus, Dry blot, Aspirační systém Fisherbrand Biovac 106, Úprava vody ultrapure, Analytické váhy, Soubor vybavení pro nácvik Western blotu, Automatizovaný Western blot, Autokláv, Kontejner na skladování buněk v dusíku, nanodrop, drobné vybavení - pH metr inolab Multi, Aspirato QuickSip BT, Eppendorf Explorer, Eppendorf Research, Pipette carousel, nábytek pro školící laboratoře)</t>
  </si>
  <si>
    <t>Hmotnostní detektor typu trojitý kvadrupól (LC-MS)</t>
  </si>
  <si>
    <t>P 5120, P 5118</t>
  </si>
  <si>
    <t>k hodnocení řady unikátních analytů charakterizujících orgánové patologie (např. spekter žlučových kyselin, indikátorů oxidačního stresu) a pro přesné stanovení stávajících i nově vyvíjených léčiv a jejich metabolitů v různých biologických matricích</t>
  </si>
  <si>
    <t>Vysokofrekvenční (až 70 MHz) diagnostický UZ přístroj pro malá laboratorní zvířata</t>
  </si>
  <si>
    <t>P 5118, P 5112, (P 5120)</t>
  </si>
  <si>
    <t>Přístroj bude sloužit pro hodnocení změn orgánů u laboratorních zvířat během různých patologií (např. kardiomyopatie navozená protinádorovou léčbou), pro nádorovou diagnostiku a pro detekci těhotenství u kmenů myší chovaných v prostorách Vivária LF v HK. Podobný přístroj není v HK vůbec k dispozici.</t>
  </si>
  <si>
    <t>fluorescence/luminiscence/rtg pro malá zvířata</t>
  </si>
  <si>
    <t>P 5118, P 5112, P5120, P 5113</t>
  </si>
  <si>
    <t>zobrazování tkání u malých zvířat, Core centrum intavitální diagnostiky - umístění v RIL a VIV, sloužit bude všem, kteří pracují s laboratorními zvířaty</t>
  </si>
  <si>
    <t>High throughput slide scanner se softwarovým vybavením</t>
  </si>
  <si>
    <t>B,M,N,P 5103, B,M,N,P 5104,P 5145</t>
  </si>
  <si>
    <t>vysokokapacitní skener histologických preparátů</t>
  </si>
  <si>
    <t>Biochemická laboratoř 1 a 2</t>
  </si>
  <si>
    <t>2022</t>
  </si>
  <si>
    <t>M 5206 (Farmacie Mgr.), B 5207 (ZBIO Bc.), N 5207 (ZBIO Mgr.), P 5206 (Farmacie Ph.D.), P 5207 (ZBIO Ph.D.), P 1406 (Biochem.)</t>
  </si>
  <si>
    <t>Mikrobiologická praktikárna</t>
  </si>
  <si>
    <t>M 5206 (Farmacie Mgr.), B 5207 (ZBIO Bc.), N 5207 (ZBIO Mgr.), P 5206 (Farmacie Ph.D.), P 5207 (ZBIO Ph.D.)</t>
  </si>
  <si>
    <t>Laboratoř analýzy proteinu</t>
  </si>
  <si>
    <t>M 5206 (Farmacie Mgr.), B 5207 (ZBIO Bc.),  P 5206 (Farmacie Ph.D.)</t>
  </si>
  <si>
    <t>Ultracentrifuga OPTIMA MAX XP + 2 rotory</t>
  </si>
  <si>
    <t>Průtokový cytometr ACEA NovoCyte 3005</t>
  </si>
  <si>
    <t>Ti2-E, mikroskop</t>
  </si>
  <si>
    <t>B 5207 (ZBIO Bc.), P 5206 (Farmacie Ph.D.), P 5207 (ZBIO Ph.D.)</t>
  </si>
  <si>
    <t>Výuková laboratoř pro SMIA</t>
  </si>
  <si>
    <t>Laboratoř SFC</t>
  </si>
  <si>
    <t>HPLC - QqQ</t>
  </si>
  <si>
    <t>Laboratoř pro přípravu vzorků</t>
  </si>
  <si>
    <t>LC pro výuku</t>
  </si>
  <si>
    <t>Přístroj pro přípravu destilované vody + přístroj pro přípravu demineralizované vody</t>
  </si>
  <si>
    <t>Výuková laboratoř separačních technik (LC, GC)</t>
  </si>
  <si>
    <t>FaF - budova jih, KACH, Hradec Králové, Akademika Heyrovského 1203</t>
  </si>
  <si>
    <t>GC pro výuku</t>
  </si>
  <si>
    <t>Výzkumná laboratoř II</t>
  </si>
  <si>
    <t>FAF - budova JIH, 6.patro, mikroskopická laboratoř</t>
  </si>
  <si>
    <t>Farmacie (mgr., Ph.D.), ZBIO (bc., mgr.), Léčivé rostliny a nutraceutika (bc.),</t>
  </si>
  <si>
    <t>Infračervený spektrofotometr</t>
  </si>
  <si>
    <t>Faf, laboratoř č. 2149; Akademika Heyrovského 1203, 50005 Hradec Králové</t>
  </si>
  <si>
    <t>magisterský Farmacie (M5206), bakalářský Zdravotnická bioanalytika (B5207), magisterský Zdravotnická bioanalytika (N5207), doktorský Farmacie (P5206), doktorský Organická chemie (P1402), nový doktorský program Fyzikální farmacie, nový magisterský program Pharmaceutical Sciences</t>
  </si>
  <si>
    <t>Chromatografický systém pro rychlou purifikaci proteinů, peptidů a nukleových kyselin v řádech mikrogramů až po gramy</t>
  </si>
  <si>
    <t>FaF-Akademika Heyrovského 1203, Hradec Králové</t>
  </si>
  <si>
    <t>Nízkotlaký purifikátor bude sloužit k purifikaci vybraných enzymů, popř. čištění rekombinantních proteinů pro jejich následnou charakterizaci. Přístroj je nezbytný a unikátní při výzkumu buněčné lokalizace enzymů a pro studium enzymové topologie</t>
  </si>
  <si>
    <t>Syro I Parallel Peptide Synthesis Systém</t>
  </si>
  <si>
    <t>Zařízení pro syntézu bílkovin (EFSA-CDN).</t>
  </si>
  <si>
    <t>Ionizační technika MALDI</t>
  </si>
  <si>
    <t>Moderní detektor doplňující  stávající HRMS přístroj (EFSA-CDN).</t>
  </si>
  <si>
    <t>RTCA xCELLinge DP System (Bundle)</t>
  </si>
  <si>
    <t>FaF - budova ZLR (Laboratoř buněčných interakcí s látkami přírodního původu)</t>
  </si>
  <si>
    <t>Synergy Neo2 - NEO2MALPHA</t>
  </si>
  <si>
    <t>Sequential injection chromatography II (SIC sekvenční injekční chromatograf)</t>
  </si>
  <si>
    <t>FaF  -KACH</t>
  </si>
  <si>
    <t>Specifický automatický analyzátor k jednoduchým separacím (STARSS).</t>
  </si>
  <si>
    <t>Kapalinový preparativní chromatograf (autopurification system)</t>
  </si>
  <si>
    <t>FaF - KFB</t>
  </si>
  <si>
    <t>Superkritický fluidní chromatograf s hmotnostním detektorem (UHPSFC/MS), (UHP SFC-MS (QDa))</t>
  </si>
  <si>
    <t>FaF - budova jih, laboratoř KACH, Hradec Králové, Akademika Heyrovského 1203</t>
  </si>
  <si>
    <t>Vysoká účinnost separace a komplementární selektivity k dalším separačním technikám - nová verze přístroje s MS detektorem - využití pro výuku i vědu, diplomanty i doktorandy - (pokračování rozvoje unikátní technologie na FaF).(STARSS)</t>
  </si>
  <si>
    <t>Fluorimetr</t>
  </si>
  <si>
    <t>Plně vybavený fluorimetr ke sledování luminiscenčních procesů (EFSA-CDN).</t>
  </si>
  <si>
    <t>Digitální PCR cyklér</t>
  </si>
  <si>
    <t>Charakterizace biologicky aktivních látek (EFSA-CDN).</t>
  </si>
  <si>
    <t>NMR spektrometr</t>
  </si>
  <si>
    <t>FaF - budova sever, KAOCH, Hradec Králové, Akademika Heyrovského 1203</t>
  </si>
  <si>
    <t>M 5206 (Farmacie Mgr.), B 5207 (ZBIO Bc.), N 5207 (ZBIO Mgr.), P 5206 (Farmacie Ph.D.), P 5207 (ZBIO Ph.D.), P 1402 (Org. Chem.), P 1406 (Biochem.)</t>
  </si>
  <si>
    <t>NMR spektrometr s pracovní frekvencí min. 600 MHz umožní detailní studium chemické struktury studovaných sloučenin, jak syntetických tak i izolovaných z přírodních zdrojů, a to i při nízkých navážkách (jednotky mg). Spektrometr rovněž umožní studium vhodných organických reakcí v roztoku s okamžitou detekcí nestabilních intermediátů</t>
  </si>
  <si>
    <t>Diskové pole 200 TB</t>
  </si>
  <si>
    <t>FaF UK, Centrum informačních technologií</t>
  </si>
  <si>
    <t>Využití pro bakalářské a studijní programy zaměřené na praxi. Pořízení v rámci projektu ERDF II.</t>
  </si>
  <si>
    <t>Dokumentační systém s UV, fluorescencí, chemiluminiscencí a fluorescencí</t>
  </si>
  <si>
    <t>FaF - budova sever, KBV laboratoř č. 2324, Hradec Králové, Akademika Heyrovského 1203</t>
  </si>
  <si>
    <t>Unikátní zařízení k charakterizaci biologického materiálu</t>
  </si>
  <si>
    <t>Hmotnostní spektrometr typu trojitého kvadrupólu ve spojení s ultravysokoúčinnou kapalinovou chromatografií</t>
  </si>
  <si>
    <t>Pro spojení s moderními separačními technikami, které poskytují velmi rychlé separace, a také velmi úzké chromatografické píky, je třeba disponovat hmotnostními spektrometry, které umožňují takové separace zaznamenávat. Tento požadavek splňují moderní hmotnostní analyzátory typu trojitého kvadrupólu. Jejich hlavní aplikační oblastí je kvantitativní analýza látek ve složitých matricích, neboť dosahovaná citlivost je neustále unikátní, selektivita dostačující a rychlost analýzy umožňuje současné stanovení multi-komponentních směsí ve velmi krátkých časech analýz.</t>
  </si>
  <si>
    <t>Liquid scintillation counter pro detekci alfa, beta i gama záření pro experimentální účely</t>
  </si>
  <si>
    <t>Přístroj k detekci různých typů záření (EFSA-CDN).</t>
  </si>
  <si>
    <t>Přístroj na měření velikosti částic pro experimentální použití</t>
  </si>
  <si>
    <t>Měření velikosti mikročástic (EFSA-CDN).</t>
  </si>
  <si>
    <t>Přístroj pro měření interakcí biomolekul na bázi termoforézy s červeným a modrým laserem</t>
  </si>
  <si>
    <t>Přístroj bude sloužit ke studiu interakcí léči, fytofarmak i jiných látek s biotransformačními enzymy, transportéry, nukleárními receptory a jinými enzymy v rámci studií molekulárních interakcí léčiv, překonání fenoménu rezistence i vývoje nových ligandů a substrátů receptorů a enzymů.</t>
  </si>
  <si>
    <t>Ostatní investiční aktivity:</t>
  </si>
  <si>
    <t>M 5206 (Farmacie Mgr.), B 5207 (ZBIO Bc.), N 5207 (ZBIO Mgr.), P 5206 (Farmacie Ph.D.), P 5207 (ZBIO Ph.D.), plánovaný program Sci Pharm</t>
  </si>
  <si>
    <t>GC 1 Pan Coater</t>
  </si>
  <si>
    <t>FaF -  budova sever, laboratoř č. 2055</t>
  </si>
  <si>
    <t>Mini Glatt-fluid bed system - unikátní přístroj pro výuku technologických procesů mísení, sušení, granulace, potahování</t>
  </si>
  <si>
    <t>Zetasizer Ultra - DLS and ELS systém</t>
  </si>
  <si>
    <t>FaF -  budova sever, laboratoř č. 2085</t>
  </si>
  <si>
    <t>Nano Spray Dryer B-90 Advanced</t>
  </si>
  <si>
    <t>Laboratoř pro vývoj a hodnocení lékových forem a drug delivery systémů</t>
  </si>
  <si>
    <t>FaF -  budova sever, laboratoř č. 2004</t>
  </si>
  <si>
    <t>MicroBeta LumiJET 2-detektory, dual injektor</t>
  </si>
  <si>
    <t>FaF budova sever, Odd. radiofarmak</t>
  </si>
  <si>
    <t>M 5206 (Farmacie Mgr.), N 5207 (ZBIO Mgr.), P 5206 (Farmacie Ph.D.), P 5207 (ZBIO Ph.D.)</t>
  </si>
  <si>
    <t>Tkáňový kráječ typu Krumdieck pro laboratoř tkáňových kultur</t>
  </si>
  <si>
    <t>FaF -  budova sever, laboratoř č. 2411 / nebo 2312 - přístroj lze snadno přenášet jak mezi laboratořemi, tak mezi budovami.</t>
  </si>
  <si>
    <t>M 5206 (Farmacie Mgr.), N 5207 (ZBIO Mgr.), P 5206 (Farmacie Ph.D.), P 5207 (ZBIO Ph.D.), P 1406 (Patobiochemie a Xenobiochemie Ph.D.)</t>
  </si>
  <si>
    <t>Laboratoř kardiovaskulárního systému</t>
  </si>
  <si>
    <t>FaF -  budova sever, laboratoř č. 2405</t>
  </si>
  <si>
    <t>Vícemódový destičkový reader s automatizovaným cell imaging modulem (Tecan Spark)</t>
  </si>
  <si>
    <t>FaF -  budova sever, laboratoř č. 2419</t>
  </si>
  <si>
    <t>High content screening (HCS) imaging reader</t>
  </si>
  <si>
    <t>FaF -  budova sever, laboratoř č. 2418, Hradec Králové, Akademika Heyrovského 1203</t>
  </si>
  <si>
    <t>M 5206 (Farmacie Mgr.), B 5207 (ZBIO Bc.), N 5207 (ZBIO Mgr.), P 5206 (Farmacie Ph.D.), P 5207 (ZBIO Ph.D.), P 5206 (Farmakologie a toxikologie), P 1406 (Biochem.)</t>
  </si>
  <si>
    <t>Průtokový cytometr pro rutinní buněčné analýzy</t>
  </si>
  <si>
    <t>M 5206 (Farmacie Mgr.), B 5207 (ZBIO Bc.), N 5207 (ZBIO Mgr.), P 5206 (Farmacie Ph.D.), P 5207 (ZBIO Ph.D.), P 1402 (Org. Chem.), P 1406 (Biochem.) a  plánovaný a nový studijní program PharmSci</t>
  </si>
  <si>
    <t>Multifunkční obrazový analyzátor buněčných kultur</t>
  </si>
  <si>
    <t>Tecan plus mikroskopický nástavec</t>
  </si>
  <si>
    <t>Bioanalytická laboratoř</t>
  </si>
  <si>
    <t>Biochemická laboratoř 3-5</t>
  </si>
  <si>
    <t>Generátor dusíku</t>
  </si>
  <si>
    <t>HPLC sestava s DAD detektorem</t>
  </si>
  <si>
    <t>TLC-MS</t>
  </si>
  <si>
    <t>Syntetická laboratoř pro PGS studenty a diplomanty</t>
  </si>
  <si>
    <t>Laboratoř pro Fyzikální farmacii</t>
  </si>
  <si>
    <t>M 5206 (Farmacie Mgr.), B 5207 (ZBIO Bc.), N 5207 (ZBIO Mgr.), P 5206 (Farmacie Ph.D.), P 5207 (ZBIO Ph.D.), P 1402 (Org. Chem.) a nové studijní programy (Farmaceutical Sciences, Fyzikální farmacie)</t>
  </si>
  <si>
    <t>Rentgenový difraktometr pro analýzu práškových materiálů</t>
  </si>
  <si>
    <t>Surface Plasmon Resonance - SPR</t>
  </si>
  <si>
    <t>"M 5206 (Farmacie Mgr.), B 5207 (ZBIO Bc.)
M 5206 (Farmacie Mgr.), B 5207 (ZBIO Bc.), N 5207 (ZBIO Mgr.), P 5206 
(Farmacie Ph.D.) a nové studijní programy (Farmaceutical Sciences, Fyzikální farmacie)</t>
  </si>
  <si>
    <t>Centrální generátor dusíku s kompresorem</t>
  </si>
  <si>
    <t>Dvoudimenzionální ultra-vysokoúčinná kapalinová chromatografie (2D UHPLC)</t>
  </si>
  <si>
    <t>ICT vybavení</t>
  </si>
  <si>
    <t>M 5206 (Farmacie)</t>
  </si>
  <si>
    <t>PC pro výuku studentů studijního oboru Farmacie. Pc budou umístěny v učebnách č. 2250 a č. 2264.</t>
  </si>
  <si>
    <t>Výpočetní klastr pro výuku MOE</t>
  </si>
  <si>
    <t>M 5206 (Farmacie Mgr.)</t>
  </si>
  <si>
    <t>Tabletovací lis</t>
  </si>
  <si>
    <t>Zkvalitnění a rozšíření praktické i seminární výuky Farmaceutické technologie, přiblížení reálné výroby tablet ve farmaceutickém průmyslu a tím zkvalitní a zefektivní výuku studentů pregraduálního studia studijního programu Farmac</t>
  </si>
  <si>
    <t>Hmotnostní spektrometr</t>
  </si>
  <si>
    <t>Hmotnostní spektrometr, který ve spojení se stávajícím HPLC umožní detekci a kvantifikaci lipidů, lipidových analog i léčiv za (pato)fyziologických podmínek v biologických vzorcích.</t>
  </si>
  <si>
    <t>Instrumentace pro ultravysokou účinnou superkritickou fluidní chromatograffii (UHPSFC)</t>
  </si>
  <si>
    <t>Přístroj pro provádění SFC separací.</t>
  </si>
  <si>
    <t>Instrumentace pro superkritickou fluidní extrakci</t>
  </si>
  <si>
    <t>Instrumentální vybavení pro superkritickou fluidní extrakci (SFE)</t>
  </si>
  <si>
    <t>Chromatograf pro purifikaci aktivních proteinů a enzymů, (Zařízení pro čištění vzorků)</t>
  </si>
  <si>
    <t>FaF KACH</t>
  </si>
  <si>
    <t>Zařízení pro úpravu biologických vzorků (STARSS).</t>
  </si>
  <si>
    <t>Superkritický fluidní extraktor (SFE)</t>
  </si>
  <si>
    <t>FaF - KACH</t>
  </si>
  <si>
    <t>Moderní zařízení pro extrakci biologicky aktivních látek (STARSS).</t>
  </si>
  <si>
    <t>Tandemový hmotnostní spektrometr typu trojitého kvadrupólu ve spojení s ultra-vysokoúčinnou kapalinovou chromatografií, (MS/MS trojitý kvadrupol)</t>
  </si>
  <si>
    <t>Preparativní chromatograf s ELSD a UV detekcí</t>
  </si>
  <si>
    <t>FaF - budova jih, KFCHKL laboratoř č. 2244, Hradec Králové, Akademika Heyrovského 1203</t>
  </si>
  <si>
    <t>M 5206 (Farmacie Mgr.), B 5207 (ZBIO Bc.), N 5207 (ZBIO Mgr.),  5207 (ZBIO Ph.D.), P 1402 (Org. Chem.), P 5206 (Farmacie Ph.D.)</t>
  </si>
  <si>
    <t>Průtokový cytometr se sorterem buněk</t>
  </si>
  <si>
    <t>FaF - KFLT, laboratoř č. 2442, Hradec Králové, Akademika Heyrovského 1203</t>
  </si>
  <si>
    <t>M GM5206 (Farmacie Mgr.), GAM5206 (Farmacie Mgr. V angl. J)., B 5207 (ZBIO Bc.), N 5207 (ZBIO Mgr.), P 5206 (Farmacie Ph.D.), P 5207 (ZBIO Ph.D.),</t>
  </si>
  <si>
    <t>Stávající fakultní průtokový cytometr využívají 3 biologické katedry. Přístroj je významně využíván. Přistroj je unikátní pro řešená výzkumu biologicky orientovaných kateder.(EFSA-CDN)</t>
  </si>
  <si>
    <t>Hmotnostní spektrometr typu trojitého kvadrupólu ve spojení s kapilární elektroforézou</t>
  </si>
  <si>
    <t>Hmotnostní detektor je tedy klíčový  pro dosažení parametrů metod používaných pro kvantitativní analýzu látek v biologických materiálech.</t>
  </si>
  <si>
    <t>Hmotnostní spektrometr s vysokým rozlišením a s určením správné a přesné hmoty ve spojení s ultra-vysokoúčinnou kapalinovou chromatografií, (Hmotnostní spektometr (MS) HRMS)</t>
  </si>
  <si>
    <t>Nejnovější verze moderního MS detektorů pro analýzu molekul (STARSS).</t>
  </si>
  <si>
    <t>Přístroj na laserovou difrakci (10nm do cca 3000 um)</t>
  </si>
  <si>
    <t>FaF - budova sever, laboratoř 2055 (KFT), Hradec Králové, Akademika Heyrovského 1203</t>
  </si>
  <si>
    <t>M 5206 (Farmacie Mgr.), P 5206 (Farmacie Ph.D.), B 5207 (ZBIO Bc.), N 5207 (ZBIO Mgr.), P 5207 (ZBIO Ph.D.),</t>
  </si>
  <si>
    <t>Unikátní zařízení k charakterizaci nanočástic</t>
  </si>
  <si>
    <t>Tandemový hmotnostní spektrometr typu trojitého kvadrupólu ve spojení s kapilární elektroforézou, (CE-MS)</t>
  </si>
  <si>
    <t>FaF - budova jih, laboratoř katedry analytické chemie, Hradec Králové, Akademika Heyrovského 1203</t>
  </si>
  <si>
    <t>Společné využití s KFCHKL (doc. Kučera); kvantifikace sloučenin ve složitějších matricích – bioanalytika,kvantifikace známých peptidů,food safety,toxikologie apod.- využití pro výuku i vědu, diplomanty i doktorandy - unikátní core facility - dosud na FaF není ! (STARSS)</t>
  </si>
  <si>
    <t>Posílení a zabezpečení konektivity v prostorách FF UK</t>
  </si>
  <si>
    <t>CZ.02.2.67/0.0/0.0/16_044/0008562</t>
  </si>
  <si>
    <t>FF UK - Hlavní budova, nám. Jana Palacha 2</t>
  </si>
  <si>
    <t>všechny</t>
  </si>
  <si>
    <t>Pořízeny firewally, switche, access pointy, kontrolery -  umístěné na chodbách hl. budovy</t>
  </si>
  <si>
    <t>Servery pro ÚČNK a lingvistické výukové aplikace</t>
  </si>
  <si>
    <t>Filologie</t>
  </si>
  <si>
    <t>Umístění - S 150</t>
  </si>
  <si>
    <t>Vybavení tlumočnické laboratoře a auly</t>
  </si>
  <si>
    <t>FF UK - Hlavní budova; nám. Jana Palacha 2</t>
  </si>
  <si>
    <t>Vybavení - AV technika. místnost 131, 041A a 310, (aula, technická místnost k aule a tlumočnická laboratoř)</t>
  </si>
  <si>
    <t>Výkonný skener pro českou egyptologii</t>
  </si>
  <si>
    <t>FF - RUK- Buquoy, Praha 1, Celetná 20</t>
  </si>
  <si>
    <t>určeno pro projekt v rámci výzvy pro excelentní výzkumné týmy</t>
  </si>
  <si>
    <t>Laboratoř pro korpusovou lingvistiku</t>
  </si>
  <si>
    <t>FF - Praha 1, Opletalova 47</t>
  </si>
  <si>
    <t>B7201 B7310 B7311 B7312 B7313 M7310 M7311 M7312 M7313 N7201 N7310 N7311 N7312 N7313 P7201 P7310 P7316</t>
  </si>
  <si>
    <t>celek vč. výkonného HW a specializovaného SW</t>
  </si>
  <si>
    <t>Laboratoř psychobehaviorálních studií LABELS</t>
  </si>
  <si>
    <t>viz poznámka</t>
  </si>
  <si>
    <t>B6101 B6145 B7201 B7310 B7701 M6101 M6107 M7310 M7701 N6101 N6145 N7201 N7310 N7701 P6101 P7201 P7310 P7701</t>
  </si>
  <si>
    <t>Celek vč. výkonného HW a specializovaného SW; předpokládá se sdílení tohoto zařízení v prostorách laboratoře LABELS založené na společné smlouvě s Psychologickým ústavem AV ČR a umístěné v jeho prostorách na adrese Hybenská 8, Praha 1.</t>
  </si>
  <si>
    <t>Mobilní počítačová učebna</t>
  </si>
  <si>
    <t>FF - hlavní budova, Praha 1, nám. Jana Palacha 2</t>
  </si>
  <si>
    <t>B6101 B6142 B6145 B6701 B6703 B6731 B7105 B7201 B7310 B7311 B7312 B7313 B7501 B7701 B8109 M6101 M6107 M6142 M6701 M6703 M6731 M7105 M7310 M7311 M7312 M7313 M7501 M7504 M7701 M8109 N6101 N6142 N6145 N6701 N6703 N6731 N7105 N7201 N7310 N7311 N7312 N7313 N7501 N7504 N7701 N8109 P6101 P6142 P6701 P6703 P7105 P7201 P7310 P7316 P7501 P7701 P8109</t>
  </si>
  <si>
    <t>3x vozík po 30 počítačích</t>
  </si>
  <si>
    <t>Tlumočnická laboratoř vč. videokonferenčního modulu</t>
  </si>
  <si>
    <t>FF - Šporkův palác, Praha 1, Hybernská 3</t>
  </si>
  <si>
    <t>B7313 M7313 N7313 P7310</t>
  </si>
  <si>
    <t>konferenční tlumočnický profesionální systém, konferenční sestava mimo kabiny, vysoce výkonný PC pro učitelský stůl, dataprojektor, velký monitor na stěnu,  reproduktory, 6 rychlých a výkonných PC, HD videokonferenční zařízení, mobiliář, osvětlovací nastavitelná stropní tělesa, individuální osvětlení kabin, zatemnění, vzduchotechnika a klimatizace - učebna a jednotlivé kabiny</t>
  </si>
  <si>
    <t>Tlumočnická laboratoř P310</t>
  </si>
  <si>
    <t>6 tlumočniných dvojkabin, vzduchotechnika a klimatizace, konferenční tlumočnický profesionální systém, vysoce výkonný PC pro učitelský stůl, 6 rychlých a výkonných PC do kabin s webkamerami a s možností nahrávání, dataprojektor, velký monitor na stěnu, 3 menší výsuvné a otočné monitory, reproduktory, HD videokonferenční zařízení, mobiliář, instalace v podlaze, zvuková izolace stěn, osvětlovací nastavitelná stropní tělesa, individuální osvětlení kabin, zatemnění</t>
  </si>
  <si>
    <t>Archeologická laboratoř</t>
  </si>
  <si>
    <t>Stereoskopický mikroskop s fotoaparátem, polarizační mikroskop, stolní ED-XRS analyzér, 3D Skener, HW a SW pro GIS, analýzy a statistické zpracování dat</t>
  </si>
  <si>
    <t>Velkoformátový robotický knižní skener</t>
  </si>
  <si>
    <t>B7310 M7310 N7310 P7310</t>
  </si>
  <si>
    <t>Vybavení učeben, knihoven - PC a notebooky</t>
  </si>
  <si>
    <t>FF UK - Hlavní budova, nám. Jana Palacha 2, FF UK - Celetná 20, FF UK - Jinonice</t>
  </si>
  <si>
    <t>AV technika do učeben</t>
  </si>
  <si>
    <t>FF UK - Hlavní budova, nám. Jana Palacha 2, FF UK - Celetná 20</t>
  </si>
  <si>
    <t>Projektory, zesilovače, plátna a reproduktory.</t>
  </si>
  <si>
    <t>Systém na zabezpečení knihovního fondu</t>
  </si>
  <si>
    <t>CZ.02.7.26/7.0/0.0/16_044/0008562</t>
  </si>
  <si>
    <t>FF UK - Hlavní budova, Nám. Jana Palacha 2; FF UK - Celetná 20; (P107, P224, P323, P402, C131, C229, S213)</t>
  </si>
  <si>
    <t>RFID brány, stanice, selfchecky a čipy v oborových knihovnách</t>
  </si>
  <si>
    <t>Velkoformátový ruční knižní skener</t>
  </si>
  <si>
    <t>Vybavení velkých poslucháren FF UK technikou</t>
  </si>
  <si>
    <t>pro posluchárny číslo P018, P104, P131, P200, P201, P300 a P301: audiovideo technika, ovládací počítače, videokonferenční zařízení, řídící zařízení, tabulce, projekční plátna, tlumočnické zařízení.</t>
  </si>
  <si>
    <t>Fakultní síťová a telekomunikační infrastruktura</t>
  </si>
  <si>
    <t>FF všechny objekty využívané fakultou</t>
  </si>
  <si>
    <t>Ústředna a telefonní přístroje pro IP telefonii, síťové prvky</t>
  </si>
  <si>
    <t>Fakultní serverová infrastruktura</t>
  </si>
  <si>
    <t>Servery, zálohovací zařízení a příslušenství</t>
  </si>
  <si>
    <t>Upgrade ateliéru Deaf Studies (laboratoř znakového jazyka)</t>
  </si>
  <si>
    <t>B7312 M7312 N7312</t>
  </si>
  <si>
    <t>Studio pro natáčení, editaci audiovideo a titulkování videí</t>
  </si>
  <si>
    <t>Vybavení velkých poslucháren P018, P104, P200, P201, P300, P301</t>
  </si>
  <si>
    <t>AV technika, vybavení tzv. velkých poslucháren P018, P104, P131, P200, P201, P300, P301.</t>
  </si>
  <si>
    <t>Fakultní firewall</t>
  </si>
  <si>
    <t>Upgrade učebny pro výuku neslyšících a nedoslýchavých studentů</t>
  </si>
  <si>
    <t>specializovaná audiovideo a prezentační technika</t>
  </si>
  <si>
    <t>Terénní vůz pro českou egyptologii</t>
  </si>
  <si>
    <t>Technická infrastruktura pro výzkum a výuku egyptologie</t>
  </si>
  <si>
    <t>B7105 M7105 N7105 P7105</t>
  </si>
  <si>
    <t>geodetické, fotografické a další přístroje</t>
  </si>
  <si>
    <t>Elektrochemický analyzátor</t>
  </si>
  <si>
    <t>Hlavova 8</t>
  </si>
  <si>
    <t>DSC analyzátor</t>
  </si>
  <si>
    <t>Vybavení biochemického praktika</t>
  </si>
  <si>
    <t>Lattice Light Sheet microscope</t>
  </si>
  <si>
    <t>Biocev Vestec u Prahy, PrF UK</t>
  </si>
  <si>
    <t>B1501; B1601; B3912; B3967 M1501; P1525 ;P1524; P1507; P1514; P6144; P1521; P1517; P1510; P1519; P1522; P1526; P1529; P1502</t>
  </si>
  <si>
    <t>rychle 3D fluorescencni zobrazovani pro strukturni biologii</t>
  </si>
  <si>
    <t>High resolution GC-MS  - typ dle situace na trhu v dobe porizeni</t>
  </si>
  <si>
    <t>Rozsireni moznosti metabolomicke core facility, ktera doposud nedisponuje GS-MS vybavenim s vysokym rozlisenim.</t>
  </si>
  <si>
    <t>LC-MS pro cilene analyzy  - typ dle situace na trhu v dobe porizeni</t>
  </si>
  <si>
    <t>Doplneni kapacit metabolomicke a proteomicke laboratore umoznujici validaci vysledku z necilenych experimentu.</t>
  </si>
  <si>
    <t>LC-MS pro necilenou metabolomiku - typ dle situace na trhu v dobe porizeni</t>
  </si>
  <si>
    <t>Rozsireni moznosti metabolomicke core facility, ktera sdili vybaveni s proteomickou laboratori a tim snizuje jeji kapacitu.</t>
  </si>
  <si>
    <t>LC-MS pro proteomiku - typ dle situace na trhu v dobe porizeni</t>
  </si>
  <si>
    <t>Vybaveni chovnych a servisnich mistnosti</t>
  </si>
  <si>
    <t>PrF UK, Vinicna 5</t>
  </si>
  <si>
    <t>34</t>
  </si>
  <si>
    <t>klece, teraria, klimaticke boxy, inkubatory, izolatorove boxy, velkokapacitni mrazici box, myci a sterilizacni zarizeni</t>
  </si>
  <si>
    <t>Vybaveni laboratore pro ekofyziologicke experimenty</t>
  </si>
  <si>
    <t>digestor, UV-kabinet, mrazici box, mikroskop s vyhrivanou komurkou, prenosny metabolimetr, spektrofotometr, klimaticke komory</t>
  </si>
  <si>
    <t>Vybaveni laboratore pro behavioralni experimenty</t>
  </si>
  <si>
    <t>multilicence software pro zaznam a vyhodnocovani behavioralnich dat: Observer XT, Ethovision, Theme (Noldus information Technology) vcetne pocitacu pro zaznam;  videokamery a infrakamery; Skinnerovy boxy, experimentalni klece a areny</t>
  </si>
  <si>
    <t>Vybavenii Centra bioinformatiky a systemove biologie (navaznost na planovane programy Bioinformatika) - soubor HW a SW.</t>
  </si>
  <si>
    <t>PrF UK, Vinicna 7</t>
  </si>
  <si>
    <t>centalni server spravujici databaze a aplikace centra, vypocetni cluster pro ukole resene v centru, zalohovaci system pro data a sluzby centra), osobni pocitace pracovniku centra, softwarove vybaveni pro analyzu NGS dat, proteomiku, struktrni bioinformatiku, systemovou biologi, analyzu obrazovach dati - napr. Schrodinger, Huygens Proffesional..)</t>
  </si>
  <si>
    <t>Vybaveni laboratore pro analyzy molekularnich interakci  - soubor pristroju</t>
  </si>
  <si>
    <t>Mikrodisekce, ultracentrifuga s vymennymi rotory, homogenizace tkani, mrazak -150, mrazak -80, velkokapacitni vodou chlazeny inkubator, vysokoobjemova trepacka, elektroporator, FPLC, "lightcycler" qPCR, multifunkcni destickovy reader Cytation 5</t>
  </si>
  <si>
    <t>Vybaveni pro pokrocilou pripravu vzorku a vizualizaci  subbunecnych struktur</t>
  </si>
  <si>
    <t>System pro automaticke rizeni rezimu ve sklenicich</t>
  </si>
  <si>
    <t>PrF UK, skelniky Vinicna 5 a Geneticka zahrada</t>
  </si>
  <si>
    <t>Soubor zarizeni pro next-generation sekvenovani a OMICS pristupy</t>
  </si>
  <si>
    <t>zahrnuje i SW a prostredky na spravu dat</t>
  </si>
  <si>
    <t>Soubor vybaveni pro studium ekologicke a evolucni genomiky</t>
  </si>
  <si>
    <t>20</t>
  </si>
  <si>
    <t>B1501; B1601; B3912; B3967 M1501; P1525 ;P1524; P1507; P1514; P6144; P1521; P1517; P1510; P1519; P1522; P1526; P1529; P1502;
Plánovaný nový doktorský program Evoluční ekologie a genetika</t>
  </si>
  <si>
    <t>Soubor zarizeni (zejmena Ultrapresny sonikator Covaris, mereni kvality a kvantity DNA (Agilent 2200 TapeStation System, digital PCR (RainDance), automaticky mikroskop, mobilni cytometricka laborator , Mikroskop s fazovym kontrastem a DIC, kamera, soubor mikroskopicke techniky pro studium a dokumentaci vetsich objektu (stereomikroskopy s kamerou; 4 ks), cyclery pro kvantitativni PCR(Lightcycler), 3D scanner (Canfield Vectra M3), 3D deep-focus automontage system, invertovany mikroskop + mikromanipulator (Leica DMi8 ), primy fluorescencni mikroskop optimalizovany pro morfologicke analyzy a cytogenetiku, kamera, software ,Fludigm Gene Expression system, laserovy mikrodisektor</t>
  </si>
  <si>
    <t>Chovny system - Danio, Xenopus tropicalis</t>
  </si>
  <si>
    <t>Vybaveni imunohistologicke laboratore -soubor pristroju</t>
  </si>
  <si>
    <t>qPCR BioMarkTM system (Fluidigm)</t>
  </si>
  <si>
    <t>Pristrojovy celek na vyuku metod bunecne biologie, imunologie apod.</t>
  </si>
  <si>
    <t>24</t>
  </si>
  <si>
    <t>soubor dilcich laboratornich pristroju (mj PCR termocyklery, fotodokumentacni zarizeni)</t>
  </si>
  <si>
    <t>Nove vybaveni pro praktickou vyuku prace s bunecnymi a tkanovymi kulturami</t>
  </si>
  <si>
    <t>soubor dilcich laboratornich pristroju (zejmena 3 laminarni flow boxy, 3 inkubatory, viceucelova centrifuga, invertovany fluorescencni mikroskop s kamerou)</t>
  </si>
  <si>
    <t>Pocitace a SW do pocitacove ucebny pro bioinformatickou vyuku spolu se zaznamovym zarizenim</t>
  </si>
  <si>
    <t>35</t>
  </si>
  <si>
    <t>30 pocitacu  s prislusenstvim, SW (licence)</t>
  </si>
  <si>
    <t>Pristrojovy celek pro vyuku molekularni biologie</t>
  </si>
  <si>
    <t>PF UK, Vinicna 5</t>
  </si>
  <si>
    <t>B1501; B1601; B3912; B3967 M1501; P1525 ;P1524; P1507; P1514; P6144; P1521; P1517; P1510; P1519; P1522; P1526; P1529; P1502; Plánovaný nový doktorský program Molekulární a buněčná biologie - od viru k organismu</t>
  </si>
  <si>
    <t>salova ultracentrifuga s 4 rotory , invertovany fluorescencni mikroskop, laborator molekularni virologie: sestava pro pripravu a frakcionaci gradientu, univerzalni chlazena centrifuga s vymennymi rotory, hlubokomrazici box (-80), mikrodestickova ctecka, PCR cycler, Co2 inkubator, Chlazena trepacka, Laminarni box, invertovany mikroskop, sonikator, elektroporator Amaxa, multizobrazovací přístroj, průtokový cytometr</t>
  </si>
  <si>
    <t>Pristrojovy celek na vyuku fyziologie zivocichu</t>
  </si>
  <si>
    <t>Soubor pristrojoveho vybaveni vcetne prislusneho softwaru (celkem 10 pristroju): napr. Phenomaster, Intellicage, vybaveni pro elektroforezu a imunobloting, svetelny mikroskop s kamerou a softwarem, salova ultracentrifuga (vcetne rotoru)</t>
  </si>
  <si>
    <t>Vybaveni Auxologicke laboratore</t>
  </si>
  <si>
    <t>Vybaveni  Auxologicke laboratore</t>
  </si>
  <si>
    <t>Celotelovy a facialni povrchovy skenr</t>
  </si>
  <si>
    <t>Vybaveni Laboratore 3D zobrazovacich a analytickych metod</t>
  </si>
  <si>
    <t>Bioplex reader</t>
  </si>
  <si>
    <t>zarizeni pro mereni cytokinu, do Laboratore molekularni antropologie</t>
  </si>
  <si>
    <t>Pristroje a software pro  analyzu biomechaniky pohybu</t>
  </si>
  <si>
    <t>vybaveni Laboratore antropologie kostni tkane</t>
  </si>
  <si>
    <t>Pristroje a software pro  analyzu makroskopicke struktury kostni tkane</t>
  </si>
  <si>
    <t>Pristroje a software pro  analyzu obrazu zobrazovacich technik z microCT a nanoCT</t>
  </si>
  <si>
    <t>Vybaveni pro porizeni obrazoveho a zvukoveho zaznamu vcetne pocitacoveho zazemi a software pro vyuku didaktiky</t>
  </si>
  <si>
    <t>Zarizeni pro kultivace za kontrolovanych podminek - soubor rustovych komor</t>
  </si>
  <si>
    <t>PrF UK, Benatska 2</t>
  </si>
  <si>
    <t>Pristrojovy celek pro praktickou vyuku botaniky - soubor pristroju</t>
  </si>
  <si>
    <t>33</t>
  </si>
  <si>
    <t>mikroskopovaci technika:  Mikroskop Olympus CX23LEDRFS1 a  Stereomikroskop Leica EZ4, Mikroskop s fazovym kontrastem a DIC, kamera</t>
  </si>
  <si>
    <t>Zobrazovaci prutokovy cytometr</t>
  </si>
  <si>
    <t>typ:  ImageStream X MkII - kombinace flow cytometru a fluorescencniho mikroskopu, kdy za par vterin je schopny zobrazit image nekolika tisic bunek</t>
  </si>
  <si>
    <t>Mikroskop s laserovou mikrodisekci</t>
  </si>
  <si>
    <t>Moduly pro pokrocilou mikrokopii na systemu Elyra</t>
  </si>
  <si>
    <t>Software a Vypocetni technika pro pokroclou mikroskopii</t>
  </si>
  <si>
    <t>ScanR - upgrade na 64-bit snimani</t>
  </si>
  <si>
    <t>kontrolery, cellSense</t>
  </si>
  <si>
    <t>Moduly pro pokrocilou mikroskopii na  Zeiss LSM 880 NLO</t>
  </si>
  <si>
    <t>OPO, Airyscan, HDR module, druhy FLIM detektor, 405 laser k Leice, vodni komurka, Analyza FCS/FCCS advanced</t>
  </si>
  <si>
    <t>Automatizovany widefield system</t>
  </si>
  <si>
    <t>Mikroskop na na principu Lightsheet pro aplikace ve vyvojove biologii a experimentalni zoologii</t>
  </si>
  <si>
    <t>B1501; B1601; B3912; B3967 M1501; P1525 ;P1524; P1507; P1514; P6144; P1521; P1517; P1510; P1519; P1522; P1526; P1529; P1502; Plánovaný NMgr. program Reprodukční a vývojová biologie</t>
  </si>
  <si>
    <t>Zarizeni pro zamrazovani biologickych objektu za vysokeho tlaku</t>
  </si>
  <si>
    <t>Hydroklimatologická terénní laboratoř</t>
  </si>
  <si>
    <t>Hyperspektrální SWIR kamera</t>
  </si>
  <si>
    <t>Rotační magnetometr</t>
  </si>
  <si>
    <t>QUICKpress Piston Cylinder Apparatus</t>
  </si>
  <si>
    <t>Kvadrupólové ICP-MS</t>
  </si>
  <si>
    <t>SEM s vysokým rozlišením - plánovaná investice Biol. sekce</t>
  </si>
  <si>
    <t>Ultracentrifuga a 3 rotory</t>
  </si>
  <si>
    <t>Automatický systém pro wester bloting</t>
  </si>
  <si>
    <t>NIR spectrometr</t>
  </si>
  <si>
    <t>MALDI-TOF MS Systém</t>
  </si>
  <si>
    <t>Vysokokapacitní centrifuga s příslušenstvím</t>
  </si>
  <si>
    <t>Sestava HPLC-MS</t>
  </si>
  <si>
    <t>Soubor vybavení pro výzkum biodiverzity</t>
  </si>
  <si>
    <t>PřF UK, Viničná 7, Benátská 2</t>
  </si>
  <si>
    <t>Soubor přístrojů, např. soubor experimentálních klimaboxů, přístrojový celek pro výzkum mykorhiz, automatické řešení extrakce RNA/DNA, droplet digital PCR, automatická příprava NGS knihoven, mikrodisektor, synchronisované měření půdní respirace, přenosný analysátor isotopového složení plynů, FT-NIR infračervený analyzér, velkoobjemový lyofilizátor s externím manifoldem, soubor růstových komor, přenosný systém k měření fotosyntézy</t>
  </si>
  <si>
    <t>Vrtní seismometry a jejich instalace</t>
  </si>
  <si>
    <t>PřF UK, Litoměřice, Infrastruktura Ringen</t>
  </si>
  <si>
    <t>Třísložkové seismometry vrtního typu budou instalovány po jednom do dvou &lt;300 m hlubokých vrtů určených pro seismické monitorování stimulace a dva v různých úrovních do existujícího 2,1 km vrtu PVGT-LT1.</t>
  </si>
  <si>
    <t>Vybavení pro studium eukaryotické mikrobiologie</t>
  </si>
  <si>
    <t>Přf UK, Viničná 7</t>
  </si>
  <si>
    <t>Plánovaný nový doktorský program Eukaryotická mikrobiologie</t>
  </si>
  <si>
    <t>Invertovaný motorizovaný mikroskop s kamerou, Mikroskop s DIC a digitální kamerou</t>
  </si>
  <si>
    <t>Porizeni a modernizace pristroju. SW a uceben pro praktickou vyuku experimentalni biologie rostlin</t>
  </si>
  <si>
    <t>22</t>
  </si>
  <si>
    <t>soubor 22 pristroju (zejmena laminarni boxy, kultivacni boxy, mikroskopy, binolupy, autoklav) a multilicence SW pro analyzy
V rámci projektu z výzvy 44 pořízeny kultivační komory.</t>
  </si>
  <si>
    <t>Laborator pro chov hlodavcu v individualne ventilovanych nadobach (IVC)</t>
  </si>
  <si>
    <t>Analyzator imunologickych, mikrobiologickych a bunecnych metodik</t>
  </si>
  <si>
    <t>C.T.L.: ImmunoSpot®S6 Ultimate UV Image Analyzer</t>
  </si>
  <si>
    <t>Soubor zarizeni pro separaci organel</t>
  </si>
  <si>
    <t>Dedikovany mikroskop pro pozorovani a monitoring rakovinnych bunek</t>
  </si>
  <si>
    <t>System na mechanicke natahovani bunek</t>
  </si>
  <si>
    <t>System na monitorovani bunek v realnem case</t>
  </si>
  <si>
    <t>pozadovano v ramci posledni vyzvy VaVpI (3.2.), rozhodnuti 09/2015</t>
  </si>
  <si>
    <t>Zobrazovaci zarizeni na bazi otocneho disku se tremi vzory strukturovaneho osvetleni</t>
  </si>
  <si>
    <t>Analyzator bunek patogennich mikroorganismu</t>
  </si>
  <si>
    <t>Zarizeni pro automatickou magnetickou izolaci bunek</t>
  </si>
  <si>
    <t>Zarizeni pro kvantitativni patologii a analyzu obrazu</t>
  </si>
  <si>
    <t>Zarizeni na kryo pripravu vzorku a rezu pro pokrocile mikroskopie  a souvisejici vybaveni</t>
  </si>
  <si>
    <t>Itrax multiscanner</t>
  </si>
  <si>
    <t>PřF UK, Benátská 2</t>
  </si>
  <si>
    <t>Plánovaný nový doktorský studijní program Interdisciplinární studium čtvrtohor</t>
  </si>
  <si>
    <t>Zařízení na rentgenovou analýzu maximální hustoty dřeva (klimatické proxy) doplněné o XRF analýzu prvků.</t>
  </si>
  <si>
    <t>XRF scanner s automatickým posuvem</t>
  </si>
  <si>
    <t>Zařízení pro ultrajemné skenování vzorků a vrtů na prvky</t>
  </si>
  <si>
    <t>Digitální mikroskop s laserovým skenerem</t>
  </si>
  <si>
    <t>Laserové skenování kosterních a dalších objektů</t>
  </si>
  <si>
    <t>vrtné zařízení na pásovém vozidle</t>
  </si>
  <si>
    <t>Zařízení odběr paleoekologických a geologických vrtů, v současné době se nedá zapůjčit.</t>
  </si>
  <si>
    <t>mikroskop - fázový kontrast, kamera, automatický posuv</t>
  </si>
  <si>
    <t>Polarizační mikroskop s kamerou</t>
  </si>
  <si>
    <t>Plánovaný nový doktorský studijní program Interdisciplinární stuidum čtvrtohor</t>
  </si>
  <si>
    <t>mikroskopování pro paleoekologii, zejména pro anorganické objekty (např. fytolity)</t>
  </si>
  <si>
    <t>Laboratoř prostorové geoekologie</t>
  </si>
  <si>
    <t>PřF UK, Albertov 6</t>
  </si>
  <si>
    <t>Plánovaný nový doktorský studijní program Environmentální modelování</t>
  </si>
  <si>
    <t>Soubor přístrojů i softwaru terénní i laboratorní infrastruktury pro sběr, analýzu a správu dat o výskytu modelových druhů organismů</t>
  </si>
  <si>
    <t>Fotogrammetrický software</t>
  </si>
  <si>
    <t>Pořízení specializovaného software pro 3D rekonstrukci terénu z bezpilotních a leteckých snímků</t>
  </si>
  <si>
    <t>Software pro geoinformační analýzu, zpracování dat DPZ a modelování</t>
  </si>
  <si>
    <t>Pořízení a upgrade licencí geoinformačního software</t>
  </si>
  <si>
    <t>Geodatabázový server</t>
  </si>
  <si>
    <t>Server pro strukturované ukládání, zpracování, zpřístupňování a distribuci prostorových a empirických dat s webovým přístupem</t>
  </si>
  <si>
    <t>Výpočetní centrum pro náročné výpočty, dynamické simulace, zpracování big dat, data mining a 3D rekonstrukce</t>
  </si>
  <si>
    <t>Mobilní laboratoř pro terénní monitoring srážkoodtokových procesů</t>
  </si>
  <si>
    <t>Decentralizovaná senzorová síť pro přímé měření, monitoring, záznam, přenos a zpracování meteorologických, hydrologických a hydrochemických procesů.</t>
  </si>
  <si>
    <t>Mobilní spektroskopická laboratoř</t>
  </si>
  <si>
    <t>Přístroje pro spektroskopickou analýzu, experimentální měření slunečního svitu, reflektance a transmitence.</t>
  </si>
  <si>
    <t>Mobilní laboratoř pro bezpilotní snímkování</t>
  </si>
  <si>
    <t>Bezpilotní systémy pro snímkování reliéfu a krajinných procesů zahrnující multirotorovou platformu s RTK měřením polohy s tepelným,  multispektrálním a LiDAR senzorem, programovatelný bezpilotní letoun s panchromatickým a multispektrálním senzorem.</t>
  </si>
  <si>
    <t>Soubor vybaveni pro pokrocile sledovani bunecnych fenotypu</t>
  </si>
  <si>
    <t>zazizeni pro ldouhodobe kultivace bunek a jejich robotizovane sledovani, invertovany fluorescencni mikroskop, kamera, software, Fluorescencni binolupa, mikromanipulator, mikroinjektor, kamera, software</t>
  </si>
  <si>
    <t>Primy fluorescencni mikroskop optimalizovany pro morfologicke analyzy a cytogenetiku, kamera, software</t>
  </si>
  <si>
    <t>Stereotakticke pristroje pro mysi a potkany</t>
  </si>
  <si>
    <t>Place Avoidance Interactive Tracking System (Biosignal Group Corp, Brooklyn, NY, USA)</t>
  </si>
  <si>
    <t>Pristrojove vybaveni pro testovani prostorove navigace hlodavcu v dynamickem prostredi (umoznuje provadet ruzne varianty testu aktivniho i pasivniho vyhybani se mistu)</t>
  </si>
  <si>
    <t>Analyzator bunecneho metabolismu Seahorse XFe96</t>
  </si>
  <si>
    <t>Laborator biologie chovani cloveka - Soubor pristrojoveho a softwaroveho vybaveni 8 pristroju a 5 typu SW)</t>
  </si>
  <si>
    <t>B1501; B1601; B3912; B3967 M1501; P1525 ;P1524; P1507; P1514; P6144; P1521; P1517; P1510; P1519; P1522; P1526; P1529; P1502; Plánovaný nový doktorský program Behaviorální vědy</t>
  </si>
  <si>
    <t>16-kanalovy system EEG (Mewicon AG, Nemecko), Eye-tracking (SMI nebo Tobii) - 3 přístroje, Biometric suite (modul pro synchronizaci mereni), Stimulus Presentation and Data Acquisition System (ADInstruments, Noldus, nebo ekvivalent), Face reader, Media recorder (Noldus Tech., Nizozemi),  Olfaktometr</t>
  </si>
  <si>
    <t>Klecovy modularni system pro metabolickou a behavioralni fenotypizaci (TSE Systems, GER, nebo Columbus Inst., USA nebo ekviv.)</t>
  </si>
  <si>
    <t>Laborator chovani zivocichu - soubor pristrojoveho a softwaroveho vybaveni (22 pristroju a 5 typu SW)</t>
  </si>
  <si>
    <t>26</t>
  </si>
  <si>
    <t>B1501; B1601; B3912; B3967 M1501; P1525 ;P1524; P1507; P1514; P6144; P1521; P1517; P1510; P1519; P1522; P1526; P1529; P1502;
Plánovaný nový doktorský program Behaviorální vědy</t>
  </si>
  <si>
    <t>Observer XT, EthoVision XT, Theme, modul pro optogenetickou stimulaci (Noldus Information Technology, Wageningen, The Netherlands), vybaveni pro elektrofyziologicke studie (Open Ephys, USA), behavioralni aparatury (open field areny, Skinnerovy boxy, place preference boxy, apod.), vybaveni pro telemetricke sledovani vitalnich funkci zivocichu (TSE systems, Nemecko), Mikrodialyzacni system pro volne pohybliva zvirata (CMA Microdialysis, Svedsko), termovizni kamera, Forced exercise bed (Campden Inst., UK), Naklapeci plosina (Progredior Kybertnetes, CR), prenosny metabolimetr, Multilicence statistickych a matematickych SW (MatLab, Statistica), Monitorovací zařízení pro podrobnou analýzu pohybu zvířete v prostoru (GPS a telemetrie), sálová ultracentrifuga, Monitorovací zařízení pro laboratorní hlodavce InfraMot, Analyzátor metabolismu neuronálních a astrocytárních buněk (Seahorse XFe96)</t>
  </si>
  <si>
    <t>Mikrofluidni system pro mikroskopii zivych bunek CellASIC® ONIX</t>
  </si>
  <si>
    <t>Pristrojovy celek na vyuku histologie, mikroskopie, vyvojova biologie a evolucni biologie</t>
  </si>
  <si>
    <t>27</t>
  </si>
  <si>
    <t>B1501; B1601; B3912; B3967 M1501; P1525 ;P1524; P1507; P1514; P6144; P1521; P1517; P1510; P1519; P1522; P1526; P1529; P1502; plánované NMgr. programy Reprodukční a vývojová biologie a Evoluční biologie</t>
  </si>
  <si>
    <t>soubor laboratornich pristroju ( mikroskopy pro studenty, cryocutter, microtom, fluorescencni binolupa, motoricky manipulator, virtual slide mirkoskop, live cell imaging mikroskop, plně motorizovaný stereomikroskop s funkncí vytváření optických řezů, chovný systém pro XT a Zebrafish, stolní ultracentrifuga, světelný mikroskop střední úrovně + automatizované mikrofotografické zařízení s příslušným softwarem)</t>
  </si>
  <si>
    <t>Voliery se zazemim pro chov ptaku pro ucely vyuky zoologie, etologie srovnavaci psychologie</t>
  </si>
  <si>
    <t>representativni chovne a vystavni zarizeni pro ucely prakticke bakalarske vyuky a navazujiciho magisterskeho studia zoologickych zamereni</t>
  </si>
  <si>
    <t>Pristrojovy celek na vyuku morfologie a anatomie zivocichu</t>
  </si>
  <si>
    <t>microCT scan s vys. rozlisenim a licence programu Avizo VSG , 3D tiskarna, Digitalni mikroskop</t>
  </si>
  <si>
    <t>Faradayova klec</t>
  </si>
  <si>
    <t>Plánovaný nový doktorský studijní program Geodynamika</t>
  </si>
  <si>
    <t>Magneticky odstíněná místnost (Faradayova klec) pro nově vytvořenou paleomagnetickou laboratoř.</t>
  </si>
  <si>
    <t>Termální demagnetizér</t>
  </si>
  <si>
    <t>Pro nově vytvořenou paleomagnetickou laboratoř.</t>
  </si>
  <si>
    <t>Pro nově vytvořenou paleomagnetickou laboratoř</t>
  </si>
  <si>
    <t>Excimer laserová sonda (ESI)</t>
  </si>
  <si>
    <t>Umožňuje přesné určení stáří hornin metodou U-Pb.</t>
  </si>
  <si>
    <t>ICP-OES spektrometr</t>
  </si>
  <si>
    <t>RTG difraktometr</t>
  </si>
  <si>
    <t>Nezbytný pro analýzu práškových vzorků geomateriálů, v současné době PřF UK disponuje velmi zastaralým (téměř nepoužitelným přístrojem).</t>
  </si>
  <si>
    <t>Analyzér stabilních izotopů</t>
  </si>
  <si>
    <t>Plánovaný nový doktorský studijní program Geobiologie</t>
  </si>
  <si>
    <t>Zakoupený přístroj by doplnil izotopovou laboratoř geologické sekce o zařízení, které umožňuje analýzu stabilních izotopů z malých množství schránkového materiálu.</t>
  </si>
  <si>
    <t>Digitální mikroskop</t>
  </si>
  <si>
    <t>Plánovaný nový doktorský studijní program Geobiologie.</t>
  </si>
  <si>
    <t>Optická laboratoř zobrazovacích technik je navrhována pro dokumentaci viditelných projevů geobiologických procesů. Nutným základem je 2D zobrazení, které však v mnohých případech přináší zásadní omezení. Proto je navrženo zařízení, která umožní 3D snímání a zobrazování. Toto pokročilé zobrazování je rutinní součástí současných prestižních geobiologických výzkumů a na PřFUK zatím chybí.</t>
  </si>
  <si>
    <t>FPLC-DLS detektor (Dynamic Light Scattering)</t>
  </si>
  <si>
    <t>PřF UK, Hlavova 8</t>
  </si>
  <si>
    <t>Plánovaný nový doktorský studijní program Strukturní a biomolekulární chemie.</t>
  </si>
  <si>
    <t>systém pro vodík-deuteriovou výměnu (HDX)</t>
  </si>
  <si>
    <t>Analytická ultracentrifuga</t>
  </si>
  <si>
    <t>MALDI-TOF/TOF MS</t>
  </si>
  <si>
    <t>Hmotnostní spektrometr umožňující analýzy intaktních proteinů, peptidových směsí (kvalitativní analýzy a identifikace proteinů), lipidů a řady nízkomulekulárních látek (např. sekundárních metabolitů).</t>
  </si>
  <si>
    <t>Sichrom analyzer</t>
  </si>
  <si>
    <t>Plánovaný nový doktorský studijní program Bioanalytická chemie</t>
  </si>
  <si>
    <t>analyzátor pro injekční sekvenční analýzu nezbytný pro automatizaci separace a detekce  farmaceuticky, toxikologicky a environmentálně významných látek</t>
  </si>
  <si>
    <t>2D-LC-MS/MS</t>
  </si>
  <si>
    <t>dvoudimensionální kapalinový chromatograf s tandemovou hmotnostní detekcí nezbytný pro komprehensivní analýzy vzorků  obsahujících komplexní matrici s předpokládaným velkým počtem analyzovaných látek pro farmaceuticko-toxikologické a environmentální analýzy</t>
  </si>
  <si>
    <t>Vysokorozlisovaci rastrovaci elektronovy mikroskop s kryo- attachmentem</t>
  </si>
  <si>
    <t>Laborator pro qPCR s pipetovacim robotem Echo pro 1536 vzorku</t>
  </si>
  <si>
    <t>Jedna se o celek, slozeny ze dvou pristroju - Real-time PCR a pipetovaci robot</t>
  </si>
  <si>
    <t>Ultrasonikator</t>
  </si>
  <si>
    <t>Frequency domain FLIM module</t>
  </si>
  <si>
    <t>Fluorescencni mikroskop pro live cell imaging pro vyuku</t>
  </si>
  <si>
    <t>Laser Microdissection</t>
  </si>
  <si>
    <t>bezdotykova izolace bunek z tkani pro dalsi analyzy</t>
  </si>
  <si>
    <t>Optical tweezers</t>
  </si>
  <si>
    <t>manipulace se vzorkem a mereni sil v kombinaci s optickou mikroskopii</t>
  </si>
  <si>
    <t>AFM nastavec</t>
  </si>
  <si>
    <t>kombinace AFM s fluorescencni mikroskopii</t>
  </si>
  <si>
    <t>COMBO</t>
  </si>
  <si>
    <t>PřF UK, Benátská 2, areál Botanické zahrady</t>
  </si>
  <si>
    <t>Jedná se o dvojici přenosných přístrojů, které nejsou tak přesné jako „dospělé“ SMPS, ale lze je vzhledem k jejich velikosti a nízké hmotnosti umísit pro letová měření na vzducholoď, Nano SMPS + OPC, dovoluji měřit poměrně rychle, cca každou minutu, velikostní distribuce v rozsahu 10 nm - 20 mikronů.</t>
  </si>
  <si>
    <t>Nano CPC</t>
  </si>
  <si>
    <t>Kondenzační čítač částic pro částice až do velikosti 2.5 nm.</t>
  </si>
  <si>
    <t>Dovybavení laboratoří CzechBioimaging</t>
  </si>
  <si>
    <t>CZ.02.1.01/0.0/0.0/16_013/0001775</t>
  </si>
  <si>
    <t>Soubor přístrojů - nákup transmisního elektronového mikroskopu a dovybavení stávajících optických mikroskopů a laboratoře (mikroskopy Leica SP8 SMD FLIM, Carl Zeiss LSM 880 NLO,  Nikon N-STORM N-SIM., Abberior STED., CAPI: Preklinický ultrazvuk s fotoakustickým modulem  + dovybavení Centra preklinického pokročilého zobrazování .
Z projektu dosud zakoupeny komponenty pro rozšíření mikroskopu za cca 6 mil. Kč.</t>
  </si>
  <si>
    <t>Spektrometr pro stabilní prvky</t>
  </si>
  <si>
    <t>CZ.02.1.01/0.0/0.0/16_013/0001800</t>
  </si>
  <si>
    <t>Albertov 6</t>
  </si>
  <si>
    <t>Hmotnostní infračervený spektrometr typu DeltaRay, který umožňuje určování poměrů isotopu kyslíku a uhlíku v reálném čase.</t>
  </si>
  <si>
    <t>Vrtní seismometry</t>
  </si>
  <si>
    <t>Třísložkové seismometry vrtního typu budou instalovány po dvou do třech vrtů do hloubek méně než 300 m za účelem seismického monitorování.</t>
  </si>
  <si>
    <t>GC/MS</t>
  </si>
  <si>
    <t>CZ.02.1.01/0.0/0.0/16_013/0001782</t>
  </si>
  <si>
    <t>GC/MS se skládá z GC části, která umožňuje separaci plynovou chromatografií s vysokým rozlišením, a univerzálního hmotnostního spektrometru, který umožňuje detekci iontů (SIM) a MS2 experimenty.</t>
  </si>
  <si>
    <t>Karotážní souprava 400 m</t>
  </si>
  <si>
    <t>Litoměřice</t>
  </si>
  <si>
    <t>Karotážní souprava je určena ke geofyzikálnímu měření v &lt;300m hlubokých vrtech pro seismické monitorování. Projekt RINGEN+.</t>
  </si>
  <si>
    <t>ELISPOT reader</t>
  </si>
  <si>
    <t>Vloženo 1. LF UK za projekt "Centrum nádorové ekologie - výzkum nádorového mikroprostředí v organizmu podporujícího růst a šíření nádoru", kde je PřF partnerem.</t>
  </si>
  <si>
    <t>Thermocykler pro PCR v reálném čase</t>
  </si>
  <si>
    <t>Stolní průtokový cytometr</t>
  </si>
  <si>
    <t>Cell stretcher</t>
  </si>
  <si>
    <t>Hypoxická stanice</t>
  </si>
  <si>
    <t>Motorizovaný epifluorescenční mikroskop s enviromentalní komorou a pevným antivibračním stolem</t>
  </si>
  <si>
    <t>zalozni zdroj napajeni datovych center a sitove infrastuktury</t>
  </si>
  <si>
    <t>PrF UK, Albertov 6, Vinicna 7, Vinicna 5, Benatska 2, Hlavova 8, Na Slupi 16, Albertov 3, Albertov 8, Benatska 4</t>
  </si>
  <si>
    <t>vsechny studijni programy</t>
  </si>
  <si>
    <t>centralni  a patrove UPS</t>
  </si>
  <si>
    <t>reseni pro hlasove sluzby s vyuzitim VoIP</t>
  </si>
  <si>
    <t>upgrade reseni pro hlasove sluzby s vyuzitim VoIP - ustredna/1000 pobocek</t>
  </si>
  <si>
    <t>system pro provoz a ukladani dat</t>
  </si>
  <si>
    <t>PrF UK, Albertov 6, Vinicna 7</t>
  </si>
  <si>
    <t>SAN infrastruktura storage/server s virtualizaci 2x pole+6x server</t>
  </si>
  <si>
    <t>pristupova vrstva sitove infrastruktury</t>
  </si>
  <si>
    <t>prvky pristupove vrstvy LAN/WIFI - 25+25ks</t>
  </si>
  <si>
    <t>centralni prvky sitove infrastruktury</t>
  </si>
  <si>
    <t>PrF UK, Albertov 6, Vinicna 7, Vinicna 5, Benatska 2, Hlavova 8</t>
  </si>
  <si>
    <t>centralni fakultni prvek pro routing/switching, firewall, distribucni vrstva budov a datacentra s navysenim na 10GE</t>
  </si>
  <si>
    <t>virtualizovany system studoven</t>
  </si>
  <si>
    <t>upgrade vybaveni 80-ti pracovnich mist na studovnach a ucebnach a 4 serveru virtualizacniho centra</t>
  </si>
  <si>
    <t>Laborator pokrocile analyzy pudnich komponent</t>
  </si>
  <si>
    <t>PrF UK, Albertov 6</t>
  </si>
  <si>
    <t>B1601, M1601, P1601, M1201, P1201</t>
  </si>
  <si>
    <t>soubor zariizeni pro specialni analyzu pud</t>
  </si>
  <si>
    <t>Laborator strukturniho a latkoveho slozeni geomaterialu</t>
  </si>
  <si>
    <t>B1201, M1201P1201, M1202P1201, P1202</t>
  </si>
  <si>
    <t>subor zarizeni pro latkove a strukturni slozeni pevnych latek</t>
  </si>
  <si>
    <t>Laborator aplikovane geologie a geofyziky</t>
  </si>
  <si>
    <t>soubor zarizeni pro studium fyzikalnich vlastnosti</t>
  </si>
  <si>
    <t>Laborator vysokotlake petrologie</t>
  </si>
  <si>
    <t>soubor zarizeni pro praci ve vysokych teplotach a tlacich</t>
  </si>
  <si>
    <t>Laborator modelovani akrecnich klinu, geooinformacnich systemu a zobrazovacich metod</t>
  </si>
  <si>
    <t>soubor pristroju a a zobrazovacich technik</t>
  </si>
  <si>
    <t>Vybaveni laboratori epidemiologie a historicke geografie</t>
  </si>
  <si>
    <t>B1301, N1301, P1306, P1308, P1309, P1310, P1315</t>
  </si>
  <si>
    <t>soubor pristroju</t>
  </si>
  <si>
    <t>SW a datova zakladna pro centra socialne-geografickeho vyzkumu</t>
  </si>
  <si>
    <t>B1301, N1301, N5135, P1308, P1309, P1315</t>
  </si>
  <si>
    <t>soubor software a datovych podkladu</t>
  </si>
  <si>
    <t>SW a datova zakladna pro centra demografickeho vyzkumu</t>
  </si>
  <si>
    <t>B1303, M1303, P1303</t>
  </si>
  <si>
    <t>Elektronicka badatelna mapove sbirky</t>
  </si>
  <si>
    <t>Vybaveni laboratore didaktiky geografickych oboru</t>
  </si>
  <si>
    <t>B1301, N1301, P1306, B1303, M1303, P1303, P1306, P1308, P1309, P1310, P1315</t>
  </si>
  <si>
    <t>soubor pristroju a software</t>
  </si>
  <si>
    <t>Geoinformaticky a geostatisticky software pro laboratore a ucebny geografickych oboru</t>
  </si>
  <si>
    <t>soubor software</t>
  </si>
  <si>
    <t>SW a datova zakladna pro modelovani prirodnich rizikovych procesu</t>
  </si>
  <si>
    <t>B1301, N1301, P1306, P1310, P1315</t>
  </si>
  <si>
    <t>SDI platforma pro sdileni prostorovych dat</t>
  </si>
  <si>
    <t>Vybaveni laboratore landuse a DPZ</t>
  </si>
  <si>
    <t>Vybaveni laboratore spektroskopie</t>
  </si>
  <si>
    <t>Vybaveni mobilni geodeticke a kartograficke laboratore</t>
  </si>
  <si>
    <t>Vybaveni laboratori fyzicke geografie</t>
  </si>
  <si>
    <t>B1301, N1301, P1306, P1315; plánovaný doktorský program Environmentální modelování</t>
  </si>
  <si>
    <t>Soubor přístrojů včetně výpočetního clusteru (např. senzorová síť, meteorologický radar, mobilní hydrochemická laboratoř, mobilní laboratoř pro UAV a přesné mapování, mobilní monitorovací zařízení ro fluviální procesy, digitální optický mikroskop pro 3D snímání, sedimentační analyzátor velikosti částic, geofyzikální přístroje, přístroje pro laboratoř výzkumu geomorf. procesů, výpočetní cluster, geodatové centrum)</t>
  </si>
  <si>
    <t>Laborator speciacni analyzy</t>
  </si>
  <si>
    <t>PrF UK, Hlavova 8</t>
  </si>
  <si>
    <t>B1407, B1413, N1407, N1413, P1403</t>
  </si>
  <si>
    <t>Soubor 3 dilcich laboratornich pristroju pro speciacni analyzu.</t>
  </si>
  <si>
    <t>Laborator biomarkeru a biopolutantu a jejich interakce s biomolekulami</t>
  </si>
  <si>
    <t>B1406, B1407, B1413, N1406, N1407, N1413, P1403, P1404, P1406</t>
  </si>
  <si>
    <t>Soubor 12 dilcich laboratornich pristroju pro sledovani vyskytu biomarkeru a biopolutantu v zivotnim prostredi a studiu jejich interakce s biomolekulami v zivych organismech.</t>
  </si>
  <si>
    <t>Laborator organicke syntezy</t>
  </si>
  <si>
    <t>B1407, N1407, P1402</t>
  </si>
  <si>
    <t>Soubor 40 dilcich laboratornich pristroju pro syntezu a analyzu sloucenin s vyuzitim v oblasti katalyzatoru nebo biomediciny.</t>
  </si>
  <si>
    <t>Laborator iontove spektroskopie s vysokym rozlisenim</t>
  </si>
  <si>
    <t>Soubor 3 dilcich laboratornich pristroju pro ziskavani spekter iontu s vysokym rozlisenim.</t>
  </si>
  <si>
    <t>Laborator automatizovane syntezy nanomaterialu</t>
  </si>
  <si>
    <t>B1407, N1407, P1401 , P1402, P1404, P1405, P1415</t>
  </si>
  <si>
    <t>Soubor 8 dilcich laboratornich pristroju pro automatizovanou syntezu a analyzu sloucenin a materialu pro vyuziti v oblasti nanomaterialu a sloucenin pro konverzi energie.</t>
  </si>
  <si>
    <t>Laborator pro studium pevnych latek a materialu</t>
  </si>
  <si>
    <t>B1407, N1407, P1401 , P1404, P1405, P1415</t>
  </si>
  <si>
    <t>Soubor 16 dilcich laboratornich pristroju pro vyvoj (syntezu), charakterizaci a aplikaci novych materialu. Cast porizeneho vybaveni je urcena pro planovany novy doktorsky studijni program Materialova chemie. 
V rámci projektu dosud pořízeno v letech 2017-2018 11 přístrojů v hodnotě cca 40 mil. Kč (plynový chromatograf s hmotnostním spektrometrem, plynové chromatografy, přístroj na stanovené porézní struktury, FT-IR spektrometr, 4 digestoře, kompletní sestava práškového RTG difraktometru, vakuová naprašovací/napařovací aparatura, nůž na přípravu vzorků pro TEM, laboratorní autokláv, Ramanův spektrometr, výpočetní server).</t>
  </si>
  <si>
    <t>Nove mikroskopickeho vybaveni pro vyuku parazitologie</t>
  </si>
  <si>
    <t>mikroskopy pro studenty a dokumentacni zarizeni</t>
  </si>
  <si>
    <t>Flow cytometer with acousto optical focusing</t>
  </si>
  <si>
    <t>alternativni cytometr pro rozsireni kapacity a rychlejsi a jednodussi analyzu</t>
  </si>
  <si>
    <t>TEM mikroskop specializovany na cryo-biologicke vzorky</t>
  </si>
  <si>
    <t>zobrazovani s atomarnim rozlisenim, mimo jine tenkych lamel pripravenych pomoci FIB-SEM</t>
  </si>
  <si>
    <t>Fluorescencni mikroskop pro cryo-CLEM</t>
  </si>
  <si>
    <t>zobrazovani zmrazenych vzorku pro korelativni svetelnou a elektronovou mikroskopii</t>
  </si>
  <si>
    <t>CARS microscope</t>
  </si>
  <si>
    <t>zobrazovani tkane, zejmena lipidu, bez nutnosti fluorescencniho znaceni</t>
  </si>
  <si>
    <t>HPLC system</t>
  </si>
  <si>
    <t>Iontová past</t>
  </si>
  <si>
    <t>Kapilární mikrokalorimetr</t>
  </si>
  <si>
    <t>Destičkový fluorometr, luminometr a spektrofotometr</t>
  </si>
  <si>
    <t>Viničná 7</t>
  </si>
  <si>
    <t>Vzpřímený fluorescenční mikroskop</t>
  </si>
  <si>
    <t>Stacionární obličejový skener</t>
  </si>
  <si>
    <t>Soubor vybavení pro výzkum parazitů</t>
  </si>
  <si>
    <t>Biocev Vestec u Prahy, Přf UK</t>
  </si>
  <si>
    <t>Soubor přístrojů - Fluidní elektroforetický přístroj, Cytometr pro analýzu patogenních a geneticky modifikovaných mikroorganismů, Distributor roztoků, Modul vybavení nové lab. "Drug discovery and evaluation", Kompletní systém pro chov a manipulaci s laboratorními zvířaty - upgrade (ventilované boxy, sterilizátor, zařízení pro manipulaci).
Z projektu dosud pořízen průtokový cytometr v hodnotě 2,2 mil. Kč.</t>
  </si>
  <si>
    <t>Soubor přístrojů - Rychlá proteinová kapalinová chromatografie včetně frakčního kolektoru, Mikroinjekční stanice s invertovaným mikroskopem, Fluorescenční zoom mikroskop pro velká pole.
Z projektu dosud pořízena MIkroinjekční stanice v hodnotě 1,5 mil. Kč.</t>
  </si>
  <si>
    <t>Soubor přístrojů pro výzkum patogenů</t>
  </si>
  <si>
    <t>Biocev Vestec u Prahy, PřF UK</t>
  </si>
  <si>
    <t>Soubor přístrojů (Chromatografická souprava FPLC, Systém pro přípravu a analýzu centrifugačních gradientů, Pracovní stanice s kontrolovanou atmosférou(O2 and CO2) pro  inkubace pathogenu, Přístroj pro automatickou charakterizaci velkého počtu mikrobiálních kolonií, Konfigurovatelný hybridní multidetekční zobrazovací reader s vysokým rozlišením, Epifluorescenční mikroskop s kamerou a CO2 komurkou)</t>
  </si>
  <si>
    <t>Pristrojovy celek pro vyuku kurzu prace s radioizotopy</t>
  </si>
  <si>
    <t>Scintilacni pocitac, geiger-millerova trubice, trepacky</t>
  </si>
  <si>
    <t>Ultracentrifuga Beckman Coulter Optima™ XPN + 1 rotor</t>
  </si>
  <si>
    <t>Pristrojovy celek pro vyuku biochemie, bunecnych organel</t>
  </si>
  <si>
    <t>Spektrofotometry, oxygraf, nizkoobratkova centrifuga, luminometr</t>
  </si>
  <si>
    <t>Fluorescencni mikroskopy pro vyuku</t>
  </si>
  <si>
    <t>B1501; B1601; B3912; B3967 M1501; P1525 ;P1524; P1507; P1514; P6144; P1521; P1517; P1510; P1519; P1522; P1526; P1529; P1502; plánovaný NMGr. program Reprodukční a vývojová biologie</t>
  </si>
  <si>
    <t>kompaktni, uzivatelsky prijemne, robustni mikroskopy pro vyuku v oboru bunecne biologie (např. demonstrační přímý fluorescenční mikroskop, demonstrační invertovaný fluorescenční mikroskop, Přímý fluorescenční mikroskop pro diplomové projekty )</t>
  </si>
  <si>
    <t>Magnetronove naprasovani</t>
  </si>
  <si>
    <t>MFF – Troja, V Holesovickach 2, Praha 8</t>
  </si>
  <si>
    <t>Neni urceno pro vyuku, dotkne se oboru 1702T007, 1701T041, 1701T042, 1701T029, 1701V012, 1701V007,  1702V019, 1701V043</t>
  </si>
  <si>
    <t>Soucast nove budovaneho Centra pokrocilych funkcnich materialu a nanostruktur (CEFMAT) - Excelentni vyzkum.  System bude pracovat alespon s peti magnetrony v ultra-vysokem vakuu. Naprasovaci komora bude vakuove spojena se systemem pulzni laserove depozice, ktera bude disponovat vstupni komorou pro vkladani substratu. Tento system bude disponovat drzakem pro vice substratu s vyhrivani a RF napetim pro plazmaticke cisteni substratu.</t>
  </si>
  <si>
    <t>Spektroskopicky system FIR, THz</t>
  </si>
  <si>
    <t>Soucast nove budovaneho Centra pokrocilych funkcnich materialu a nanostruktur (CEFMAT) - Excelentni vyzkum</t>
  </si>
  <si>
    <t>CV AC/DC metr</t>
  </si>
  <si>
    <t>Atomovy tomograf</t>
  </si>
  <si>
    <t>XPS/UPS system</t>
  </si>
  <si>
    <t>Kremenne mikrovahy QCM</t>
  </si>
  <si>
    <t>Laserova laborator se siroce laditelnymi zesilovanymi femtosekundovymi laserovymi pulzy</t>
  </si>
  <si>
    <t>Laserovy system s delkou pulsu nekolik femtosekund</t>
  </si>
  <si>
    <t>Rastrovaci tunelovy mikroskop pracujici ve vysokem tlaku (APSTM)</t>
  </si>
  <si>
    <t>Neni urceno pro vyuku, dotkne se oboru 1701T042 Fyzika povrchu a ionizovanych prostredi</t>
  </si>
  <si>
    <t>Soucast modernizace vyzkumne infrastruktury Laborator fyziky povrchu - Opticka draha pro vyzkum materialu (SPL-MSB)</t>
  </si>
  <si>
    <t>Manipulator pro fotoelektronovou spektroskopii a difrakci</t>
  </si>
  <si>
    <t>Transferova komora</t>
  </si>
  <si>
    <t>Vláknový lasercutter</t>
  </si>
  <si>
    <t>MFF - Malostranské nám. 25, Praha 1</t>
  </si>
  <si>
    <t>B1801, N1801</t>
  </si>
  <si>
    <t>Autonomní mobilní robot s manipulátorem</t>
  </si>
  <si>
    <t>CZ.02.2.69/0.0/0.0/16_044/0008562</t>
  </si>
  <si>
    <t>Nové studentské úložiště</t>
  </si>
  <si>
    <t>MFF - Malostranské nám. 25, Praha 1/Ke Karlovu 3, Praha 2</t>
  </si>
  <si>
    <t>B1701, B1801, B1101, N1701, N7503, N1801, N1101</t>
  </si>
  <si>
    <t>Automatická precizní metalografická rozbrušovací pila</t>
  </si>
  <si>
    <t>Praha 2, Ke Karlovu 5</t>
  </si>
  <si>
    <t>Dynamicky a unavovy deformacni stroj</t>
  </si>
  <si>
    <t>MFF – Ke Karlovu 5, Praha 2</t>
  </si>
  <si>
    <t>vyzva pro vyzkum, neni urceno pro vyuku, dotkne se nasledujicicich oboru:B1701, N1701 – 1701T041, 1701T029, 1701T034,  P1701 – 1701V007, 1702V019, 1701V043, 1701V050</t>
  </si>
  <si>
    <t>Soucast vybaveni novych excelentnich tymu</t>
  </si>
  <si>
    <t>Rentgenovy difraktometr pro nizkouhlovy rozptyl</t>
  </si>
  <si>
    <t>IC CCD detektor</t>
  </si>
  <si>
    <t>MFF – Kryopavilon Troja, V Holesovickach 2, Praha 8</t>
  </si>
  <si>
    <t>Soustava laserových systémů</t>
  </si>
  <si>
    <t>Kryostat se supravodivym magnetem</t>
  </si>
  <si>
    <t>Magnetronový naprašovací systém</t>
  </si>
  <si>
    <t>Vypocetni uzly pro vypocty na CPU</t>
  </si>
  <si>
    <t>MFF - nova budova v kampusu Troja, V Holesovickach 2, Praha 8</t>
  </si>
  <si>
    <t>vyzva pro vyzkum, neni urceno pro vyuku, dotkne se nasledujicicich oboru:B1801, N1801 - 1801T036, 1801T053, 1103T012, 1801T010,  P1801 - 1801V051, 1103V012, 1801V010</t>
  </si>
  <si>
    <t>Soucast nove budovaneho Centra pro umelou inteligenci a multimedialni technologie (CAIMT) – Excelentni vyzkum – 12 vypocetnich uzlu (kazdy s dvema vykonnymi procesory) pro ucely referencnich simulaci, ktere nemohou vyuzit GPU</t>
  </si>
  <si>
    <t>Pevnolatkovy lasercutter</t>
  </si>
  <si>
    <t>vyzva pro vyzkum, neni urceno pro vyuku, dotkne se nasledujicicich oboru:B1801, N1801 - 1801T036, 1801T053, 1801T010, P 1801 - 1801V051, 1801V010</t>
  </si>
  <si>
    <t>Soucast nove budovaneho Centra pro umelou inteligenci a multimedialni technologie (CAIMT) – Excelentni vyzkum</t>
  </si>
  <si>
    <t>Polyjetting 3D tiskarna</t>
  </si>
  <si>
    <t>vyzva pro vyzkum, neni urceno pro vyuku, dotkne se nasledujicicich oboru:B1801, N1801 - 1801T036, 1801T053, P 1801 – 1801V051</t>
  </si>
  <si>
    <t>System pro lokalizaci a sledovani pohybu</t>
  </si>
  <si>
    <t>Pracoviste pro referencni prohlizeni a referencni objekty</t>
  </si>
  <si>
    <t>Pristroj pro referencni mereni bi-spektralni odrazivosti a rozptylu svetla</t>
  </si>
  <si>
    <t>SLS 3D tiskarna</t>
  </si>
  <si>
    <t>Výpočetní cluster pro účely laboratoře umělé intelience a multimediálních technologií</t>
  </si>
  <si>
    <t>B1801, N1801 - 1801T036, 1801T053, 1103T012, 1801T010,  P1801 - 1801V051, 1103V012, 1801V010</t>
  </si>
  <si>
    <t>Pevnolátkový nanosekundový laser</t>
  </si>
  <si>
    <t>pro výuku na Katedře chemické fyziky a optiky</t>
  </si>
  <si>
    <t>Ytterbiový laser pro generaci optických pulsů s délkou několika femtosekund</t>
  </si>
  <si>
    <t>výuka na Katedře chemické fyziky a optiky</t>
  </si>
  <si>
    <t>Vysokotlaký skenovací elektronový mikroskop (SEM)</t>
  </si>
  <si>
    <t>Pro výuku na Katedře Makromolekulární Fyziky a Katedry fyziky povrchů a plazmatu.</t>
  </si>
  <si>
    <t>Top-loading rozpousteci refrigerator</t>
  </si>
  <si>
    <t>MFF - Ke Karlovu 5, Praha 2</t>
  </si>
  <si>
    <t>1701V007</t>
  </si>
  <si>
    <t>Vybaveni pro vyuku fyziky kondenzovanych latek a materialovy vyzkum</t>
  </si>
  <si>
    <t>Zařízení pro vysokorychlostní záznam a digitální korelaci obrazu (DIC/ Digital image correlation)</t>
  </si>
  <si>
    <t>Univerzální staticko-dynamicky deformační a únavový stroj</t>
  </si>
  <si>
    <t>Pozitronovy spektrometr</t>
  </si>
  <si>
    <t>1701T041</t>
  </si>
  <si>
    <t>Vybaveni pro vyuku fyziky kondenzovanych soustav a novych materialu</t>
  </si>
  <si>
    <t>Rtg difraktometr s vysokym rozlisenim vhodnym pro tenke vrstvy a nanostruktury</t>
  </si>
  <si>
    <t>Dvourozmerny rtg detektor PIXCEL (PaNalytical) pro stavajici difraktometr MRD (PaNalytical)</t>
  </si>
  <si>
    <t>Pec na principu plovoucí zóny s ohřevem laserovými diodami (FZF – LDH)</t>
  </si>
  <si>
    <t>Vybaveni zakladniho fyzikalniho praktika  - Obecna fyzika</t>
  </si>
  <si>
    <t>MFF – Ke Karlovu 3, Praha 2</t>
  </si>
  <si>
    <t>1701R026</t>
  </si>
  <si>
    <t>Cavendishovy váhy, úloha Fázová a grupová rychlost zvuku, rotační viskozimetr, tepelné čerpadlo, chlazení DSC, úloha Elektrická vodivost a supravodivost, přístroje LCR metr (1Hz - 10MHz) a LCR metr (20Hz - 300kHz), úloha Tepelná kapacita plynu, termostat k mikroskopu, úloha Debye-Searsův jev, fluorescenční mikroskop, úloha Integrační sféra, v optice radiometrie, fotometrie, kolorimetrie a k tomu sada optických prvků, solární simulátor, spektrální lampy a světelné zdroje, spektrometr k fotometrii, spektrometr vláknový, pro studium ionizačního záření alfa, beta, gama detektor MX10, turbomolekulární čerpací jednotka, digital signal analyzer DSA-LX, Spectroskopy amplifier 2026, VN zdroj 6kV 3106D a sestava přípravků RC Didactic, Digital MCA</t>
  </si>
  <si>
    <t>Vybaveni demonstracnich experimentu pro zakladni vyuku obecne fyziky</t>
  </si>
  <si>
    <t>Aparatura na demonstraci kritického bodu, Foucaultovo kyvadlo, komponenty pro optické experimenty, lasery pro demonstrační experimenty, přenosný RTG přístroj, demonstrační RTG aparatura, Teslův transformátor, tunelový skenovací mikroskop a Van de Graaffův generator</t>
  </si>
  <si>
    <t>Zdroj ultrafialoveho zareni pro UV spektroskopii</t>
  </si>
  <si>
    <t>Neni urceno pro vyuku, dotkne seoboru 1701T042 Fyzika povrchu a ionizovanych prostredi</t>
  </si>
  <si>
    <t>Heliovy zkapalnovac se sroubovym obehovym kompresorem o vykonu 49 l/hod a zasobni velkokapacitni nadobou o objemu 3000 litru na kapalne helium</t>
  </si>
  <si>
    <t>1701T041 (Mgr.); 1701V007 (PhD.); 1701T040 (Mgr.); 1701V012 (PhD.)</t>
  </si>
  <si>
    <t>vysokotlake kompresory Bauer 200 atm</t>
  </si>
  <si>
    <t>Prepravni 100 l Dewarovy nadoby na kapalne helium</t>
  </si>
  <si>
    <t>Servery, ulozne kapacity, komunikacni prvky</t>
  </si>
  <si>
    <t>Neni urceno pro vyuku, dotkne se oboru 1701T019, 1701V020</t>
  </si>
  <si>
    <t>Soucast modernizace vyzkumne infrastruktury Fermilab - CZ</t>
  </si>
  <si>
    <t>Vybaveni laboratore (litograf, digestore, IRE/RE, wire-bonder)</t>
  </si>
  <si>
    <t>Pulzni laserova depozice</t>
  </si>
  <si>
    <t>Víceúčelový rentgenový difraktometr</t>
  </si>
  <si>
    <t>2017</t>
  </si>
  <si>
    <t>MFF UK - Ke Karlovu 5, Praha 2</t>
  </si>
  <si>
    <t>vyzva pro vyzkum, neni urceno pro vyuku, dotkne se nasledujicicich oboru:B1701, N1701 – 1701T041, 1701T029, 1701T034, P1701 – 1701V007, 1702V019, 1701V043, 1701V050</t>
  </si>
  <si>
    <t>Součást vybavení nových excelentních týmů</t>
  </si>
  <si>
    <t>Polarizační mikroskop</t>
  </si>
  <si>
    <t>Vyzva pro vyzkum, neni urceno pro vyuku, dotkne se nasledujicicich oboru:B1701, N1701 – 1701T041, 1701T029, 1701T034, P1701 – 1701V007, 1702V019, 1701V043, 1701V050</t>
  </si>
  <si>
    <t>Upgrade a inovace magnetronového depozičního systému</t>
  </si>
  <si>
    <t>Přístroj bude využíván v rámci výzvy Exelentní týmy.   
Upgrade se skládá z následujících částí: 
1.	Upgrade manipulátoru pro vyměnitelný držák vzorku s možností rotace a náklonu, včetně dodávky držáku s náklonem a rotací
2.	Vyměnitelné odstínění průhledových oken pro možnou integraci optických zařízení pro sledování depozice
3.	Software development kit pro možnou softwarovou integraci optických zařízení
4.	Adaptace vstupu a výstupu chladicí soustavy pro použití cirkulačního chladiče místo použití chladicí vody. Součástí je dodávka cirkulačního chladiče s výkonem min. 2,5 kWatt při 20°C, průtok min. 60 L/min při výstupním tlaku min. 6 bar</t>
  </si>
  <si>
    <t>CPU cluster</t>
  </si>
  <si>
    <t>Stacionární manipulátor</t>
  </si>
  <si>
    <t>Green Light</t>
  </si>
  <si>
    <t>Vysoká škola chemicko-technologická v Praze, Technická 1905/5, Praha 6</t>
  </si>
  <si>
    <t>Dotkne se oboru 1701T042 Fyzika povrchu a ionizovanych prostředí.</t>
  </si>
  <si>
    <t>Multikanálový Potenciostat</t>
  </si>
  <si>
    <t>Analyzátor parametrů palivových článků s protonově vodivou membránou</t>
  </si>
  <si>
    <t>NAP cela</t>
  </si>
  <si>
    <t>Dotkne se oboru 1701T042 Fyzika povrchu a ionizovanych prostředí</t>
  </si>
  <si>
    <t>Iontové dělo pro přípravu povrchů v aparatuře NAP STM</t>
  </si>
  <si>
    <t>Neni urceno pro vyuku, dotkne se oboru 1701T042 Fyzika povrchu a ionizovanych prostředí.</t>
  </si>
  <si>
    <t>Soucast modernizace vyzkumne infrastruktury Laborator fyziky povrchu - Opticka draha pro vyzkum materialu (SPL-MSB).</t>
  </si>
  <si>
    <t>UHV komora MSB</t>
  </si>
  <si>
    <t>Elettra-Sincrotrone Trieste S.c.p.A., in Area di Ricerca, Strada statale 14, km 163.5, 34149 Basovizza (Trieste), Italská republika</t>
  </si>
  <si>
    <t>Rozsireni a obnova vypocetni kapacity VI LINDAT/CLARIN</t>
  </si>
  <si>
    <t>MFF -  Malostranske nam. 25 , Praha 1</t>
  </si>
  <si>
    <t>soucast vyzkumne infrastruktury, neni urceno pro vyuku, dotkne se nasledujicicich oboru: B1801, N1801, P1801 - 1103V012 na MFF,programy bohemistika, obecna jazykoveda, romanistika, nordistika a anglo-americka studia v NMGr. studiu, a obor Pocitacova lingvistika, kod 1103V012 na FF UK</t>
  </si>
  <si>
    <t>Rozšíření Lindat cloudu o 3 GPU servery a 16 SSD aplikačních serverů pro provoz služeb projektu.</t>
  </si>
  <si>
    <t>Osciloskop pro smíšené signály a domény</t>
  </si>
  <si>
    <t>1701T042</t>
  </si>
  <si>
    <t>Vybaveni pro vyuku Fyziky povrchu a ionizovanych prostredi</t>
  </si>
  <si>
    <t>Duální elektronový vypařovací zdroj, elektrochemická měřící stanice pro měření s rotační diskovou elektrodou (RDE)</t>
  </si>
  <si>
    <t>5-osy ultravakuovy manipulator pro mereni metodou difrakce rychlych elektronu (RHEED) /Manipulátor pro fotoelektronovou spektroskopii a elektronovou difrakci/</t>
  </si>
  <si>
    <t>Spektrometr pro cirkulární dichroismus</t>
  </si>
  <si>
    <t>1702T007</t>
  </si>
  <si>
    <t>Vybaveni pro vyuku Biofyziky a chemicke fyziky</t>
  </si>
  <si>
    <t>heliem chlazeny bolometr jako detektor (Širokospektrální spektroskopický systém  FIR-MIR-NIR-VIS)</t>
  </si>
  <si>
    <t>1702T007, 1701T029</t>
  </si>
  <si>
    <t>Vybaveni pro vyuku Biofyziky a chemicke fyziky a Optiky a optoelektroniky</t>
  </si>
  <si>
    <t>Vektorový magnet, Systémy pro optickou a magnetooptickou spektroskopii v terahertzové a viditelné oblasti</t>
  </si>
  <si>
    <t>Vybaveni pro vyuku Biofyziky a chemicke fyziky, Optiky a optoelektroniky</t>
  </si>
  <si>
    <t>Konzole pro spektroskopii kvadrupólové rezonance (NQR)</t>
  </si>
  <si>
    <t>Modernizace studovny - Knihovna PedF UK</t>
  </si>
  <si>
    <t>Pedagogická fakulta - Rettigova</t>
  </si>
  <si>
    <t>Modernizace vybavení chemických laboratoří</t>
  </si>
  <si>
    <t>Pedagogická fakulta KCHDCH - R206D a R206A</t>
  </si>
  <si>
    <t>Interaktivní displej - vybavení učeben pro výuku cizých jazyků</t>
  </si>
  <si>
    <t>Pedagogická fakulta Retttigova R 125 (KFJL) a Celetná 13 (KRL, KG, KAJL) - detašováno pronajaté prostory FTVS a VOŠP</t>
  </si>
  <si>
    <t>Učebna pro výuku digitální gramotnosti R107</t>
  </si>
  <si>
    <t>Pedagogická fakulta -  KITTV R107</t>
  </si>
  <si>
    <t>Modernizace vybavení auly - IT a audiovizuální technika</t>
  </si>
  <si>
    <t>Pedagogická fakulta Rettigova AULA</t>
  </si>
  <si>
    <t>Modernizace podpory výuky - server KITTV</t>
  </si>
  <si>
    <t>KITTV</t>
  </si>
  <si>
    <t>Modernizace vybavení učeben KTV - biomechanická laboratoř</t>
  </si>
  <si>
    <t>Pedagogická fakulta  Brandýs nad Labem - KHV</t>
  </si>
  <si>
    <t>Modernizace vybavení 2 učeben KHV a B001</t>
  </si>
  <si>
    <t>Pedagogická fakulta  Brandýs nad Labem - KTV, KHV</t>
  </si>
  <si>
    <t>Akustický klavír - krátké křídlo</t>
  </si>
  <si>
    <t>Pedagogická fakulta - KHV</t>
  </si>
  <si>
    <t>B, N, P 7507, B, N, P 7534, B, N 7506</t>
  </si>
  <si>
    <t>Počítačová učebna  profilovaná pro ineraktivní technologie</t>
  </si>
  <si>
    <t>Pedagogická fakulta - KITTV</t>
  </si>
  <si>
    <t>Počítačová učebna profilovaná pro edukační robotiku</t>
  </si>
  <si>
    <t>Počítačová učebna profilovaná pro multimédia, 2D a 3D grafiku a rozšířenou realitu</t>
  </si>
  <si>
    <t>Učebna pro výuku jazyků</t>
  </si>
  <si>
    <t>Pedagogická fakulta - jazyková laboratoř Celetná (detašováno R103)</t>
  </si>
  <si>
    <t>Učebna fonetiky</t>
  </si>
  <si>
    <t>Pedagogická fakulta - KČJ S303</t>
  </si>
  <si>
    <t>Nový výukový software pro FSV UK</t>
  </si>
  <si>
    <t>Smetanovo nábřeží 6, 110 01 Praha 1; Opletalova 26, 110 00, Praha 1; U kříže 8, 158 00 Praha 5</t>
  </si>
  <si>
    <t>všechny studijní programy FSV UK</t>
  </si>
  <si>
    <t>Vybavení nového pracoviště Rozhlasové a televizní laboratoře a fotokomory v Areálu UK Jinonice</t>
  </si>
  <si>
    <t>U Kříže 8, 158 00 Praha 5</t>
  </si>
  <si>
    <t>J18ZBC1054, J18ZN1055</t>
  </si>
  <si>
    <t>Audiovizuální a prezentační IT vybavení Areálu UK Jinonice</t>
  </si>
  <si>
    <t>Serverové a síťové IT vybavení Areálu UK Jinonice</t>
  </si>
  <si>
    <t>Spotřební IT vybavení v Areálu UK Jinonice</t>
  </si>
  <si>
    <t>U Kříže8, 158 00 Praha 5</t>
  </si>
  <si>
    <t>Vybavení knihovny Areálu UK Jinonice</t>
  </si>
  <si>
    <t>Vybavení učeben FSV UK dataprojektory</t>
  </si>
  <si>
    <t>Smetanovo nábřeží 6, 110 01 Praha 1; Opletalova 26, 110 00, Praha 1; U kříže 8, 158 00 Praha 5; Celetná 20, 116 36 Praha 1</t>
  </si>
  <si>
    <t>Režijní pracoviště Rozhlasové a televizní laboratoře FSV UK</t>
  </si>
  <si>
    <t>Celetná 20, 116 36 Praha 1</t>
  </si>
  <si>
    <t>Soubor výukového softwaru pro potřeby studijních programů FSV UK</t>
  </si>
  <si>
    <t>Vybavení ústřední serverovny FSV UK</t>
  </si>
  <si>
    <t>Smetanovo nábřeží 6, 110 01 Praha 1</t>
  </si>
  <si>
    <t>Redakční systém pro Rozhlasovou a televizní laboratoř FSV UK</t>
  </si>
  <si>
    <t>Fotografická technika pro fotolaboratoř IKSŽ FSV UK</t>
  </si>
  <si>
    <t>Kamerové vybavení Rozhlasové a televizní laboratoře FSV UK</t>
  </si>
  <si>
    <t>Soubor vybavení počítačových učeben FSV UK</t>
  </si>
  <si>
    <t>Mobilní akviziční systém</t>
  </si>
  <si>
    <t>Fakulta tělesné výchovy a sportu Univerzity Karlovy, José Martího 269/31, 162 52 - Praha 6 - Veleslavín</t>
  </si>
  <si>
    <t>Osazení testovací figuríny „DUMMY“</t>
  </si>
  <si>
    <t>Vestavěný nábytek pro knihovnu</t>
  </si>
  <si>
    <t>Knihovna - stavební práce</t>
  </si>
  <si>
    <t>Sezení pro studenty</t>
  </si>
  <si>
    <t>181</t>
  </si>
  <si>
    <t>Creative Hub</t>
  </si>
  <si>
    <t>Snímací jednotka pro 3D analýzu lidského pohybu na principu pasivních markerů</t>
  </si>
  <si>
    <t>Fakulta tělesné výchovy a sportu Univerzity Karlovy, José Martího 269/31, 162 52 - Praha 6 – Veleslavín</t>
  </si>
  <si>
    <t>akreditace</t>
  </si>
  <si>
    <t>BĚHACÍ ERGOMETR</t>
  </si>
  <si>
    <t>SNÍMACÍ SYSTÉM POHYBU</t>
  </si>
  <si>
    <t>Vybavení praktický výcvik</t>
  </si>
  <si>
    <t>Kostní denzitometr</t>
  </si>
  <si>
    <t>Sportovní vybavení posilovny</t>
  </si>
  <si>
    <t>Digitalizace AV techniky v posluchárnách P1 až P6</t>
  </si>
  <si>
    <t>2016</t>
  </si>
  <si>
    <t>FTVS - Praha 6, Martího 31/269</t>
  </si>
  <si>
    <t>Licence SW - simulační výpočty</t>
  </si>
  <si>
    <t>Crash testy</t>
  </si>
  <si>
    <t>Software pro výpočet pohybu a deformací z video záznamu</t>
  </si>
  <si>
    <t>B,M,N,P 3919 a 7401</t>
  </si>
  <si>
    <t>Software pro simulaci kinematických,dynamických a kolizních dějů</t>
  </si>
  <si>
    <t>Rozšíření systému snímání parciálních tlaků</t>
  </si>
  <si>
    <t>Testovací figurína „DUMMY“ + plné osazení senzory</t>
  </si>
  <si>
    <t>Elektronový mikroskop + úprava stíněné komory</t>
  </si>
  <si>
    <t>Stimulátor svalových skupin během cvičení</t>
  </si>
  <si>
    <t>B,M,N,P 7401; B,M,N,P 5345</t>
  </si>
  <si>
    <t>pro vyšší svalovou stimulaci komplexních svalových řetězců i jednotlivých svalů</t>
  </si>
  <si>
    <t>Sada akcelerometrů s gyroskopem, magnetometrem a GPS s vyhodnocovacím software</t>
  </si>
  <si>
    <t>měření pohybové activity včetně základní kinematiky člověka</t>
  </si>
  <si>
    <t>komplexní informaci o mikrostruktuře, krystalografii, chemickém složení, a  dalších vlastnostech zkoumaného vzorku</t>
  </si>
  <si>
    <t>Ultrazvukový systém pro zobrazování měkkých tkání</t>
  </si>
  <si>
    <t>umožňuje široké spektrum nastavení akvizičních parametrů pro jednotlivé módy a dále umožňuje pokročilé zpracování zaznamenaných sekvencí</t>
  </si>
  <si>
    <t>Izokinetický dynamometr v modulu “Leg press”</t>
  </si>
  <si>
    <t>doplnění stávajících dynamometrů pro funkční vyšetření</t>
  </si>
  <si>
    <t>Univerzální 6DOF namáhací zařízení pro měření reologických vlastností</t>
  </si>
  <si>
    <t>vybavení počítačové učebny a videopracoviště</t>
  </si>
  <si>
    <t>FTVS - Praha 6, José Martího 31</t>
  </si>
  <si>
    <t>B7401, B5345, N7401</t>
  </si>
  <si>
    <t>výzva 16
41 PC
1 PC pro střih videa
video vybavení (poloprofesionální fotoaparát, poloprofesionální kamera, objektivy)
technické vybavení učebny (dataprojektory, plátna, zesilovač, mikrofony atd.)
integrace do infrastruktury
serverové aplikace</t>
  </si>
  <si>
    <t>Serverová a úložná inffrastruktura pro E-learning a IS UK</t>
  </si>
  <si>
    <t>Lokality UK - U Kříže 8, Ovocný trh 560/5, Zikova 4</t>
  </si>
  <si>
    <t>Soubor L3 přepínačů pro univerzitní síť</t>
  </si>
  <si>
    <t>uzly pražské sítě UK - lokality U Kříže 8, Ovocný trh 560/5, V Holešovičkách 2, Malostranské nám 2/25, nám. Jana Palacha 1/2,  V Úvalu 84,  Ruská 87, José Martího 31, Ke Karlovu 3</t>
  </si>
  <si>
    <t>NGFW PA-52020</t>
  </si>
  <si>
    <t>Ovocný trh 560/5, Praha 1</t>
  </si>
  <si>
    <t>cena je uvedena s DPH a zaokrouhlená na celé tisíce podle obvyklých zaokrouhlovacích pravidel (tj. 1,1 až 1,4 na 1,0, 1,5 zž 1,9 na 2,0)</t>
  </si>
  <si>
    <t>SIEM (server SR650+IBM Qradar SW)</t>
  </si>
  <si>
    <t>Serverovna, Ovocný trh 560/5, Praha 1</t>
  </si>
  <si>
    <t>Linka pro automatické čištění knih</t>
  </si>
  <si>
    <t>Robotický knižní scanner A1</t>
  </si>
  <si>
    <t>Ústřední knihovna</t>
  </si>
  <si>
    <t>Vyhledávací služba pro UK - Discovery systém</t>
  </si>
  <si>
    <t>Licence do roku 2021.</t>
  </si>
  <si>
    <t>Linkovací server SFX</t>
  </si>
  <si>
    <t>Roční poplatky 730 tis. Kč</t>
  </si>
  <si>
    <t>Knihovnicko-informační systém Aleph</t>
  </si>
  <si>
    <t>Centrální knihovnicko-informační systém pro zabezpečení práce všech knihoven Univerzity Karlovy.  Provozován centrální katalog https://ckis.cuni.cz/. Roční poplatek za provoz systému cca 1 895 tis. Kč.</t>
  </si>
  <si>
    <t>Elektronické informační zdroje</t>
  </si>
  <si>
    <t>ústřední knihovna UK</t>
  </si>
  <si>
    <t>Všechny studijní programy UK</t>
  </si>
  <si>
    <t>Všechny SP na UK</t>
  </si>
  <si>
    <t>Mobilní předěly halové</t>
  </si>
  <si>
    <t>SC Hostivař</t>
  </si>
  <si>
    <t>sportovní programy fakult UK</t>
  </si>
  <si>
    <t>Vybavení posilovny</t>
  </si>
  <si>
    <t>23</t>
  </si>
  <si>
    <t>plnění z programu pouze 1.831 tis.</t>
  </si>
  <si>
    <t>AV technika</t>
  </si>
  <si>
    <t>Areál Karolinum</t>
  </si>
  <si>
    <t>Vybavení modré posluchárny AV technikou</t>
  </si>
  <si>
    <t>Lyžařský vlek</t>
  </si>
  <si>
    <t>VS Patejdlova bouda</t>
  </si>
  <si>
    <t>Vlek historicky patřící k objektu, jednalo se o celkovou repasi</t>
  </si>
  <si>
    <t>Potřeby pro vodní sporty</t>
  </si>
  <si>
    <t>VS Albeř, VS Dobronice, VS Horní Poříčí</t>
  </si>
  <si>
    <t>kompletní přehled vybavení:
VS ALBEŘ
kanoe 	12 ks
sada na opravu	2 ks
pádla 	
140 cm	2 ks
145 cm	5 ks
150 cm	7 ks
155 cm	7 ks
160 cm	6 ks
165 cm	4 ks
170 cm	3 ks
lano 6m 	12 ks
vesty 	
Junior	3 ks
S/M	14 ks
L/XL	14 ks
XXXL	3 ks
vodácké helmy	
XS	3 ks
S/M	14 ks
L/XL	14 ks
XXL	3 ks
lodní vaky	24 ks
barely 	14 ks
paddleboard 	1 ks
pádlo na paddleboard	1 ks
VS DOBRONICE
kanoe 	6 ks
sada na opravu	2 ks
pádla 	
140 cm	1 ks
145 cm	2 ks
150 cm	4 ks
155 cm	4 ks
160 cm	3 ks
165 cm	1 ks
170 cm	1 ks
lano 6m 	6 ks
vesty 	
Junior	2 ks
S/M	7 ks
L/XL	6 ks
XXXL	1 ks
vodácké helmy	
XS	2 ks
S/M	6 ks
L/XL	6 ks
XXL	2 ks
lodní vaky	12 ks
barely 	8 ks
paddleboard 	1 ks
pádlo na paddleboard	1 ks
VS HORNÍ POŘÍČÍ
kanoe 	7 ks
sada na opravu	2 ks
pádla 	
140 cm	1 ks
145 cm	3 ks
150 cm	5 ks
155 cm	5 ks
160 cm	3 ks
165 cm	2 ks
170 cm	1 ks
lano 6m 	7 ks
vesty 	
Junior	2 ks
S/M	7 ks
L/XL	7 ks
XXXL	2 ks
vodácké helmy	
XS	2 ks
S/M	8 ks
L/XL	8 ks
XXL	2 ks
lodní vaky	14 ks
barely 	8 ks</t>
  </si>
  <si>
    <t>Včelí úlové sestavy a zařízení pro stáčení medu</t>
  </si>
  <si>
    <t>programy přírodovědecké fakulty UK</t>
  </si>
  <si>
    <t>Sněžná rolba</t>
  </si>
  <si>
    <t>Z uvedeného programu hrazeno pouze 1.940 tis., doplaceno z FRIM</t>
  </si>
  <si>
    <t>Celouniverzitní - CPPT</t>
  </si>
  <si>
    <t>Celouniverzitní - Odbor analýz a strategií</t>
  </si>
  <si>
    <t>Celouniverzitní - Ústřední knihovna</t>
  </si>
  <si>
    <t>2019-2021</t>
  </si>
  <si>
    <t>Hlavním cílem projektu je podpořit základní školy ve 4 krajích ČR (Karlovarský, Ústecký, Středočeský a Plzeňský) v zavádění formativního hodnocení (dále FH), které povede k rozvoji každého žáka. Za tímto účelem budou vytvořena a podporována centra kolegiální podpory. Formou síťování dochází k předávání zkušeností a inspirativních příkladů s poskytováním popisné konstruktivní zpětné vazby žákům i kolegům, se zaváděním FH do výuky mezi pedagogy a k  profesnímu i osobnostnímu růstu pedagogů.</t>
  </si>
  <si>
    <t>2017 - 2019</t>
  </si>
  <si>
    <t>Cílem projektu je zvýšení kvality předškolního vzdělávání včetně usnadnění přechodu dětí z MŠ do ZŠ. Prostřednictvím společenství praxe všech aktérů rozvíjet profesní kompetence učitelů a budoucích učitelů ISCED 0 v oblasti čtenářské, matematické pregramotnosti a didaktiky předškolního vzdělávání s akcentem na výměnu zkušeností, propojení teorie a praxe z hlediska specifik předškolního vzdělávání (hra, prožitkové, kooperační učení, tvůrčí činností) v souladu s cíli RVP PV.</t>
  </si>
  <si>
    <t>Zvýšení kvality vzdělávání a začleňování žáků s OMJ spojené s jeho radikální inovací</t>
  </si>
  <si>
    <t>9 494 </t>
  </si>
  <si>
    <t>OP PPR</t>
  </si>
  <si>
    <t>CZ.07.4.68/0.0/0.0/16_037/0000299</t>
  </si>
  <si>
    <t>Učitel v diverzifikované třídě</t>
  </si>
  <si>
    <t>7 599 </t>
  </si>
  <si>
    <t>CZ.07.4.68/0.0/0.0/16_037/0000302</t>
  </si>
  <si>
    <t xml:space="preserve">Odborná příprava průvodců demokratickou kulturou pro školy </t>
  </si>
  <si>
    <t>CZ.07.4.68/0.0/0.0/17_058/0000664</t>
  </si>
  <si>
    <t>Ověření proveditelnosti a komerčního potenciálu výsledků výzkumu 1. lékařské fakulty Univerzity Karlovy</t>
  </si>
  <si>
    <t>CZ.07.1.02/0.0/0.0/16_040/0000376</t>
  </si>
  <si>
    <t>Komercializace výsledků výzkumu 1. LF UK a jejich zavedení do praxe</t>
  </si>
  <si>
    <t>CZ.07.1.02/0.0/0.0/17_049/0000828</t>
  </si>
  <si>
    <t>Urbanizace předpovědi počasí, kvality ovzduší a klimatických scénářů pro Prahu</t>
  </si>
  <si>
    <t>25 371 </t>
  </si>
  <si>
    <t>CZ.07.1.02/0.0/0.0/16_040/0000383</t>
  </si>
  <si>
    <t>Vzdělanější učitelé pro vzdělanější společnost</t>
  </si>
  <si>
    <t>CZ.07.4.68/0.0/0.0/16_037/0000284</t>
  </si>
  <si>
    <t>Zajištění provozu přírodovědné školky Rybička při PřF UK v Praze</t>
  </si>
  <si>
    <t>CZ.03.1.51/0.0/0.0/15_036/0001366</t>
  </si>
  <si>
    <t>2016 - 2018</t>
  </si>
  <si>
    <t>Cílem projektu je rozšíření služeb péče o dítě v místě realizace a zlepšit tak podmínky pro zaměstnanost žen s dětmi - zaměstnanců PřF UK, potažmo celé UK.</t>
  </si>
  <si>
    <t>Doplnění a modernizace technologií pro identifikace zdrojů znečišťování ovzduší aerosolem</t>
  </si>
  <si>
    <t>CZ.05.2.32/0.0/0.0/15_017/0002651</t>
  </si>
  <si>
    <t>2017 - 2018</t>
  </si>
  <si>
    <t>Nejkritičtějším parametrem kvality ovzduší v ČR je koncentrace aerosolových částic. Velikostní distribuce částic spolehlivě indikuje jejich zdroje, ale běžně se neměří. Univerzitní laboratoř vypracovala certifikovanou metodiku pro rozlišení zdrojů aerosolu, využívající velikostní distribuce aerosolu a je akreditována pro jejich měření. Obnova a modernizace přístrojů měřící velikost a počet aerosolových částic je nutná pro další zkvalitnění metod identifikace zdrojů znečišťování ovzduší.</t>
  </si>
  <si>
    <t>Vývoj metod pokročilé informační analýzy pro životní prostředí a klinickou praxi</t>
  </si>
  <si>
    <t>CZ.01.1.02/0.0/0.0/17_107/0012336</t>
  </si>
  <si>
    <t>UK jako partner E&amp;H services, a.s.</t>
  </si>
  <si>
    <t>Předmětem projektu je komplexní řešení v oblasti pokročilých informačních analýz pro preventivní a klinickou medicinální praxi. Významnou měrou pomůže s hodnocením výsledků výzkumných aktivit Centra Biocev, která pracoviště s tímto zaměřením potřebuje.</t>
  </si>
  <si>
    <t>2018 - 2020</t>
  </si>
  <si>
    <t>Vybudování a provoz dětské skupiny v HK</t>
  </si>
  <si>
    <t>Cílem projektu je rozšíření služeb péče o dítě v místě realizace a zlepšit tak podmínky pro zaměstnanost žen s dětmi - zaměstnanců LF HK a FN HK</t>
  </si>
  <si>
    <t>CZ.03.1.51/0.0/0.0/15_035/0002168</t>
  </si>
  <si>
    <t>CZ.03.1.51/0.0/0.0/17_073/0008395</t>
  </si>
  <si>
    <t>Provoz dětské skupiny v HK 2</t>
  </si>
  <si>
    <t>Zateplení kolejí Hvězda II. - Praha</t>
  </si>
  <si>
    <t>Snížení energetické náročnosti objektu UK FTVS</t>
  </si>
  <si>
    <t>Zateplení kolejí Na Větrníku, 1. Etapa - Praha</t>
  </si>
  <si>
    <t>Univerzita Karlova</t>
  </si>
  <si>
    <t>CZ.05.5.18/0.0/0.0/16_039/0004524</t>
  </si>
  <si>
    <t>CZ.05.5.18/0.0/0.0/17_070/0006673</t>
  </si>
  <si>
    <t>CZ.05.5.18/0.0/0.0/17_070/0006767</t>
  </si>
  <si>
    <t>2017 - 2021</t>
  </si>
  <si>
    <t>Zateplení budovy</t>
  </si>
  <si>
    <t>Opatření na snížení energetické náročnosti budovy</t>
  </si>
  <si>
    <t xml:space="preserve">PERSONMED (Centrum rozvoje personalizované medicíny u věkem podmíněných onemocnění) </t>
  </si>
  <si>
    <t xml:space="preserve">Posilování mezioborové spolupráce ve výzkumu nanomateriálů a při studiu jejich účinků na živé organismy </t>
  </si>
  <si>
    <t>Senzory s vysokou citlivostí a materiály s nízkou hustotou na bázi polymerních nanokompozitů-NANOMAT</t>
  </si>
  <si>
    <t>Archeocentrum Čechy-Bavorsko - chránit a sdílet společný kulturní prostor</t>
  </si>
  <si>
    <t>Inženýrské aplikace fyziky mikrosvěta</t>
  </si>
  <si>
    <t>PharmaBrain</t>
  </si>
  <si>
    <t>Analýza českých genomů pro teranostiku, A-C-G-T</t>
  </si>
  <si>
    <t>Škola pro všechny: Inkluze jako cesta k efektivnímu vzdělávání všech žáků</t>
  </si>
  <si>
    <t>Podpora rozvíjení informatického myšlení</t>
  </si>
  <si>
    <t>Výzkum klíčových ekosystémových interakcí půdy  a vody  na výzkumné infrastruktuře SoWa</t>
  </si>
  <si>
    <t>Math-In-HPC.EDU: Doktorská škola pro vzdělávání v oblasti matematických metod a nástrojů v HPC</t>
  </si>
  <si>
    <t>Distribuovaný systém observatorních a terénních měření geofyzikálních polí</t>
  </si>
  <si>
    <t>Nová mobilita - vysokorychlostní dopravní systémy a dopravní chování populace</t>
  </si>
  <si>
    <t>Využití technologií sorpce a fotochemické oxidace pro eliminaci mikropolutantů charakteru farmaceutických látek z odpadních vod</t>
  </si>
  <si>
    <t>Aplikace moderních technologií v medicíně a průmyslu</t>
  </si>
  <si>
    <t>CZ.02.1.01/0.0/0.0/16_048/0007441</t>
  </si>
  <si>
    <t>CZ.02.1.01/0.0/0.0/17_048/0007376</t>
  </si>
  <si>
    <t>CZ.02.1.01/0.0/0.0/16_026/0008448</t>
  </si>
  <si>
    <t>CZ.02.1.01/0.0/0.0/16_013/0001677</t>
  </si>
  <si>
    <t>CZ.02.1.01/0.0/0.0/16_013/0001569</t>
  </si>
  <si>
    <t>CZ.02.1.01/0.0/0.0/16_026/0008382</t>
  </si>
  <si>
    <t>CZ.02.2.69/0.0/0.0/16_018/0002713</t>
  </si>
  <si>
    <t>CZ.02.3.61/0.0/0.0/15_007/0000210</t>
  </si>
  <si>
    <t>CZ.02.3.68/0.0/0.0/16_036/0005322</t>
  </si>
  <si>
    <t>CZ.02.1.01./0.0/0.0/16_013/0001800</t>
  </si>
  <si>
    <t>CZ.02.1.01/0.0/0.0/16_026/0008430</t>
  </si>
  <si>
    <t>CZ.01.1.02/0.0/0.0/15_019/0004571</t>
  </si>
  <si>
    <t>CZ.02.1.01/0.0./0.0./17_048/0007280</t>
  </si>
  <si>
    <t>Hlavním cílem projektu je zřízení ArchaeoCentra Čechy-Bavorsko jako instituce, která trvale a rozsáhle seznamuje širokou veřejnost se společným kulturním a přírodním dědictvím na území projektu.</t>
  </si>
  <si>
    <t>Cílem projektu je ustavit a stabilizovat systém získávání a ověřování nadějných multioborových výzkumných výsledků s vysokým potenciálem pro aplikaci těchto vědeckých výstupů do léčebných a diagnostických postupů na poli personalizované medicíny. Dále prověřit sadu nadějných výsledků z pohledu jejich aplikovatelnosti a zajistit jejich ochranu. V neposlední řadě pak zúročit kvalitu výzkumných témat rozvíjených na zapojených institucích v mezinárodní soutěži, vybudovat odborná konsorcia .</t>
  </si>
  <si>
    <t>2018 - 2022</t>
  </si>
  <si>
    <t>UK jako partner Geschichtspark Bärnau-Tachov</t>
  </si>
  <si>
    <t>UK jako partner Fakultní nemocnice Hradec Králové</t>
  </si>
  <si>
    <t xml:space="preserve">Záměrem projektu je podpořit spolupráci vzdělávacích a výzkumných institucí Hradecko-pardubické aglomerace se zástupci aplikační sféry. Chceme jim nabídnout odborné i infrastrukturní zázemí pro vývoj, výrobu i inovaci v oboru nanotechnologie. Bude vytvořen tým odborníků komplementárních vědeckých oborů a vybudována moderní infrastruktura pro: 1) vývoj a charakterizaci nových nanomateriálů (NM), 2) jejich povrchovou modifikaci, 3) testování vlivu nově vyvinutých NM na organismus. </t>
  </si>
  <si>
    <t>UK jako partner Univerzity Pardubice</t>
  </si>
  <si>
    <t>Projekt se zabývá vývojem aktivních a pasivních inovativních materiálů, připravených pro praktickou aplikaci:a)vysoce citlivá nová čidla na bázi polymerních nanokomopozitů, b)nové materiály s nízkou hustotou na bázi polymerních nanokompozitních materiálů.Vyvinuté materiály najdou díky svým výjimečným vlastnostem využití nejen v kosmickém průmyslu, ale i v jiných průmyslových oblastech (automobilový, letecký, obranný průmysl, zdravotnictví,..), kde nejdůležitější jsou mimořádně užitné vlastnosti.</t>
  </si>
  <si>
    <t>UK jako partner TOSEDA s.r.o.</t>
  </si>
  <si>
    <t>Projekt podpoří prohloubení interdisciplinární spolupráci pracovišť ČVUT (ÚTEF, FBMI, FD, CIIRC), 3. LF UK, FEL ZČU, SÚRO a ÚTAM AV ČR, modernizaci společných laboratoří, spolupráci se zahraničními partnery a výchovu mladých výzkumníků a PhD studentů. Vědecký program se týká R&amp;D progresivních technologií detekce ionizujícího záření a jejich aplikací ve vesmíru, hadronové terapii, zobrazování v medicíně, biologii, materiálovém výzkumu, radioekologii a fundamentalních fyzikálních experimentech.</t>
  </si>
  <si>
    <t>2017 - 2022</t>
  </si>
  <si>
    <t>Projekt je zaměřen na výzkum glutamatergního neuropřenašečového systému, který za fyziologických podmínek kontroluje celou řadu procesů v mozku a podílí se na řízení normálního vývoje mozku. Zároveň však jeho dysfunkce hraje významnou roli v řadě neuropsychiatrických chorob. Projekt se soustředí na jeho roli v klinické praxi i experimentálních modelech. Tento směr výzkumu má na zúčastněných pracovištích dlouholetou tradici a vysokou reputaci na mezinárodní úrovni.</t>
  </si>
  <si>
    <t>UK jako partner Národního ústavu duševního zdraví</t>
  </si>
  <si>
    <t>Národní infrastruktura pro biologické a medicínské zobrazování</t>
  </si>
  <si>
    <t>Národní infrastruktura pro biologické a medicínské zobrazování Czech-BioImaging je distribuovanou výzkumnou infrastrukturou špičkových zobrazovacích pracovišť, která poskytuje otevřený přístup k širokému portfoliu zobrazovacích metod. Dostupnost těchto technologií pro vědeckou komunitu je nezbytným předpokladem pro udržení konkurenceschopnosti biologických a lékařských věd v ČR. Cílem projektu je modernizovat stávající přístrojové vybavení infrastruktury a podpořit vlastní výzkumné projekty.</t>
  </si>
  <si>
    <t>2017 - 2020</t>
  </si>
  <si>
    <t>Cílem projektu je vytvoření národní referenční databáze - nástroje, který bude napovat genetickou variabilitu české populace. Na vzorku 1000 zdravých obyvatel bude provedeno celogenomové sekvenování a nasledně analýza získaných dat. Identifikované varianty budou spolu s jejich frekvencí v populaci vloženy do databáze. Tato data jsou nezbytná pro správnou interpretaci diagnostickách genetickách testů.</t>
  </si>
  <si>
    <t>2019 - 2022</t>
  </si>
  <si>
    <t>FAIR je nová mezinárodní velká výzkumná infrastruktura z ESFRI Roadmap, evropského významu, budována při Německé národní laboratoři GSI u Darmstadtu. Česká výzkumná infrastruktura FAIR-CZ (Cestovní mapa ČR velkých infrastruktur pro VVI 2015) řeší přístup ČR k FAIR, a tím český výzkum v jaderné a hadronové fyzice (CBM, HADES a PANDA), v jaderné astrofyzice (NuSTAR), v biofyzice a radiobiologii (APPA). Projekt je zaměřen na české in - kind investice do FAIRu a vlastní výzkum subjektů projektu.</t>
  </si>
  <si>
    <t>2016 - 2019</t>
  </si>
  <si>
    <t>UK jako partner Ústav jaderné fyziky AV ČR, v. v. i.</t>
  </si>
  <si>
    <t xml:space="preserve">Projekt podporuje vysoce kvalitní výzkum prováděný v rámci Výzkumné Infrastruktury BNL-CZ. Sestává ze tří výzkumných programů (VP) souvisejících s velkými mezinárodními experimenty  v Brookhavenské národní laboratoři. VP STAR zkoumá základní vlastnosti jaderné hmoty vytvořené ve srážkách těžkých iontů. VP PHENIX/sPHENIX studuje vnitřní strukturu protonu a provádí přípravu elektron-iontového urychlovače. Třetí VP se zabývá fenomenologickými problémy efektů studené jaderné hmoty. </t>
  </si>
  <si>
    <t>Brookhavenská národní laboratoř - účast České republiky</t>
  </si>
  <si>
    <t>Uhlíkové alotropy s racionalizovanými nanorozhraními a nanospoji pro environmentální a biomedicínské aplikace</t>
  </si>
  <si>
    <t xml:space="preserve">Hlavním cílem projektu je navázání a realizace intenzivní dlouhodobé spolupráce mezi partnery z akademické a komerční sféry za účelem špičkového výzkumu s významným dopadem na  oblasti determinujících kvalitu lidského života: ukládání energie, životní prostředí a lidské zdraví. Navržená výzkumná strategie cílí na racionalizaci komunikačních kanálů (rozhraní a nanospojů) v  hybridních a senzorických strukturách na bázi optimalizovaných uhlíkových alotropů pro enviro a bio aplikace. </t>
  </si>
  <si>
    <t>UK jako partner Ústavu fyzikální chemie J. Heyrovského AV ČR, v. v. i.</t>
  </si>
  <si>
    <t>Hlavním cílem projektu je ustavení Doktorské školy pro vzdělávání v oblasti matematických metod a nástrojů v HPC integrující doktorská studia MFF UK v Praze, MÚ AV ČR a NSC IT4Innovations VŠB-TUO a navazující na jejich širší spolupráci v oblasti výzkumné. Součástí projektu je modernizace a internacionalizace jednoho z doktorských programů školy (Výpočetní vědy, VŠB-TUO) a vytvoření programu double degree. Projekt navazuje na související projekt ERDF Vzdělávací tréninkové centrum IT4Innovations.</t>
  </si>
  <si>
    <t>UK jako partner VŠB - TUO</t>
  </si>
  <si>
    <t>Projekt CzechGeo/EPOS-Sci je zaměřen na dobudování a modernizaci observatoří a jejich sítí a na podporu pěti výzkumných programů s využitím modernizované výzkumné infrastruktury. (1) Výzkum vnitrodeskové seismicity na území České republiky a v jejím blízkém okolí, (2) Struktura kontinentální litosféry a mapování reliéfu rozhraní LAB v širším okolí Alp, (3) Rozvoj infrastruktury v oblasti GNSS, gravimetrie a zemských slapů, (4) Geodynamika a (5) Geologická a geofyzikální datová infrastruktura pro podporu výzkumu. Cílem modernizace je zlepšení kvality dat co do přesnosti a citlivosti, zlepšení prostorového pokrytí oblasti a významný nárůst počtu stanic s kvalitativně lepším vybavením a s on-line přenosem do datových center.</t>
  </si>
  <si>
    <t>UK jako partner Geofyzikálního ústavu AV ČR</t>
  </si>
  <si>
    <t>Přírodovědecká fakulta a Fakulta sociálních věd</t>
  </si>
  <si>
    <t>Hlavním výzkumným předmětem projektu je analýza a predikce dopravního chování populace v souvislosti s plánovaným zavedením vysokorychlostní železniční dopravy v ČR a to za použití nových technologií dopravního průzkumu založených na využití tzv. „velkých dat“ mobilních operátorů, na přímém sledování a měření intenzity provozu, na behaviorálních ekonomických experimentech a kontextuálních paralelních spotřebitelských šetřeních</t>
  </si>
  <si>
    <t>Předmětem projektu je PV (AV) a EV technologií pro odstraňování kontaminantů charakteru farmaceutických látek z odpadních vod založených na sorpčních technikách (aktivní uhlí, a jiné adsorbenty) a technice přímé fotochemické destrukce pomocí peroxidu vodíku (H2O2) s aktivací účinkem UV záření.</t>
  </si>
  <si>
    <t>UK jako partner DEKONTA, a.s.</t>
  </si>
  <si>
    <t>Cílem AMTMI je vytvoření metodik a algoritmů pro zpřesnění matematického a experimentálního modelování tkání a biologických tekutin. Projekt vyžaduje úzkou spolupráci s medicínskými obory. Zahrnuje modelování perfúze a regenerace tkání, hemodynamických procesů v cévách, kostní tkáně a osteosyntézy, biomechanické modely člověka. Vše je podpořeno histologií, morfologií a integrovaným systémem pro přenos a zpracování medicínských dat s cílem přesnějších diagnostických výstupů.</t>
  </si>
  <si>
    <t>V rámci projektu se bude zvyšovat otevřenost škol v oblasti inkluze. Budou využity standardizované nástroje pro evaluaci škol. Projekt bude zlepšovat vzdělávací praxi formou zvyšování kompetencí škol a školských institucí v oblasti inkluzivního vzdělávání v rámci akce KLIMA. Projekt bude realizovat metodickou podporu ped. pracovníků při práci s heterogenní skupinou a navyšování odborných kapacit pro práci s žáky s potřebou podpůrných opatření a s marginalizovanými skupinami jako jsou romové.</t>
  </si>
  <si>
    <t>UK jako partner Univerzity J. E. Purkyně v Ústí nad Labem</t>
  </si>
  <si>
    <t>Projekt PRIM si klade za úkol inovovat obsah vzdělávací oblasti Informatika a ICT akcentováním výuky zaměřené na rozvoj informatického myšlení žáků. Projekt předpokládá vytvoření a pilotní ověření ucelených sad výukových materiálů pro všechny stupně škol, jednak systému vzdělávání učitelů vyučujících informatiku v pregraduálním vzdělávání i v praxi. Současně bude popularizovat témata související s informatickým myšlením, jako jsou programování, porozumění informacím, robotika.</t>
  </si>
  <si>
    <t>UK jako partner Jihočeské univerzity v českých Budějovicích</t>
  </si>
  <si>
    <t>1. lékařská fakulta a Přírodovědecká fakulta</t>
  </si>
  <si>
    <t>Projekt je zaměřen na detailní studium biotických a abiotických procesů a interakcí mezi půdními a vodními ekosystémy v mikro-,mezo- a makroměřítku a zlepšení vybavení, modernizaci a rozvoj VI SoWa, www.soilwater.cz,o unikátní experimentální povodí, mezokosmy a řadu vysoce sofistikovaných přístrojů. Česká republika tímto projektem získá novou mezinárodně respektovanou výzkumnou infrastrukturu pro komplexní monitorování půdních a vodních ekosystémů v kontextu trvale udržitelného využívání krajiny</t>
  </si>
  <si>
    <t>UK jako partner Biologického centra AV ČR, v. v. i.</t>
  </si>
  <si>
    <t xml:space="preserve">FAIR - CZ - OP:    Laboratoř pro výzkum s antiprotony a těžkými ionty - účast České republiky </t>
  </si>
  <si>
    <t xml:space="preserve">lem projektu je podpora profesních kompetencí učitelů/studentů s klíčovými dopady na žáky v souladu s definovanými cíli RVP. V tzv. Společenství praxe bude zajišťována pravidelná spolupráce a vzájemné obohacování aktérů-učitelů ZŠ/SŠ, učitelů VŠ, pracovníků NNO, budoucích učitelů-studentů VŠ v tématech výzvy (čtenářská, matematická, informační gramotnost, sociální a občanské kompetence, vzdělávací oblast Člověk a příroda ) s uplatněním inovativních, aktivizačních a reflektivních přístupů. </t>
  </si>
  <si>
    <t>Cílem projektu je vytvoření expertního týmu, zavedení nových a rozvoj pokročilých separačních metod. Zvýší se výzkumný výkon zapojením kvalitních senior researchers, nových ESR a excelentního KZVP, kt. má dlouholeté zkušenosti s řízením výzkumné práce v USA. Modernizace infrastruktury podpoří produkci inovativních výsledků a spolupráci se zahraničními výzkumnými organizacemi. Internacionalizace a excelence projektu v konečných důsledcích podpoří vznik Centra excelence pro oblast separačních věd.</t>
  </si>
  <si>
    <t>Náplní  projektu je vytvoření a rozvoj excelentního výzkumného týmu pod vedením předního zahraničního vědce, prof. Russella Morrise (University of St Andrews), který se bude zabývat VaV v oblasti nových materiálů. Projekt navazuje na dosavadní VaV aktivity Chemické sekce PřF UK v Praze a v souvislosti s jeho realizací dojde k posílení kvality výzkumu na mezinárodní úrovni a jeho řízení, pořízení chybějící výzkumné infrastruktury a prohloubení mezinárodní spolupráce PřF UK.</t>
  </si>
  <si>
    <t>Cílem projektu je založit na MFF UK vědecké centrum, v jehož rámci budou integrováni vědci zabývající se výzkumem perspektivních nanomateriálů pro pokročilé aplikace. Komplexní výzkum mikrostruktury, funkcionality a reálné struktury těchto materiálů bude realizován pomocí moderních analytických metod. Výzkumné centrum bude vychovávat excelentní mladé vědecké pracovníky, rozvíjet spolupráci se špičkovými vědeckými týmy v zahraničí a úzce spolupracovat s tuzemskými průmyslovými podniky.</t>
  </si>
  <si>
    <t>Martenzitická transformace (MT) je základem pro multiferoické chování především jevu magnetické tvarové paměti. Ovšem příčiny MT nejsou plně známy. Projekt je proto zaměřen na detailní studium fyziky MT ve známých i nově připravených objemových materiálech, tenkých vrstvách a nanostrukturách. Projekt kombinuje jak teoretické, tak experimentální bádání s aplikačním významem a podpoří vznik silného vědeckého týmu s potřebnou komplexní expertízou a značnou synergií v oblasti materiálové vědy.</t>
  </si>
  <si>
    <t>Předkládaný projekt si klade za cíl prohloubit a zintenzivnit, případně i nově navázat a rozvíjet spolupráci se středoškolskými učiteli, zejména s těmi, kteří se zabývají prací s matematicky nadanými žáky a jejich přípravou na matematické soutěže a olympiády. Součástí projektu je rovněž podpora učitelů z hlediska rozvíjení matematické gramotnosti a motivace žáků. Realizace projektu tak přispěje ke zlepšení kvality a efektivity vzdělávání v matematice na středních školách.</t>
  </si>
  <si>
    <t>Projekt navazuje na projekt Národního centra lékařské genomiky (NCLG), uvedený v Cestovní mapě České republiky velkých infrastruktur pro výzkum, experimentální vývoj a inovace 2016 -2020, kde proběhla podpora bez investičních prostředků. Projekt proto doplní potřebné přístrojové vybavení NCLG a vytvoří tím odpovídající zázemí pro kvalitní výzkum. Dále projekt ke stávajícímu výzkumu v NCLG přidá nový výzkum, při kterém bude vytvořena referenční databáze genetických variant České republiky.</t>
  </si>
  <si>
    <t xml:space="preserve">Projekt je zaměřen na prospektivní sběr a výzkum vzorků připravovaných v rámci sítě bank lidského biologického materiálu sdružených v infrastruktuře BBMRI-CZ. Projekt povede k rozšíření spektra vzorků, zefektivnění postupů přípravy a dlouhodobého uchování vzorků (preanalytická fáze). Zásadním přínosem bude výzkum etiopatogeneze širokého spektra nádorových onemocnění i socioekonomicky závažných nenádorových chorob z různých oblastí medicíny (gastroenterologie, kardiologie, oftalmologie). </t>
  </si>
  <si>
    <t>Projekt si klade za cíl posílit výzkumnou infrastrukturu CNC ve dvou hlavních aspektech: 1) zvýšit její vědeckou excelenci ustavením a materiálovým zabezpečením nového vědeckého týmu, který se bude na mezinárodně kompetitivní úrovni zabývat komplexním popisem jazykové variability češtiny, a 2) přispět k celkové modernizaci infrastruktury upgradem stávajících technologií.</t>
  </si>
  <si>
    <t>Projekt je zaměřen na posílení technické části a datové základny VI LINDAT/CLARIN, a na využití nově získané výpočetní síly serverů a posíleného datového úložiště na vlastní základní a aplikovaný výzkum v oblasti zpracování textu a řeči. Bude tím umožněn výzkum využívající nové metody strojového učení a bude rovněž posílen lexikografický výzkum založený na využití velkých korpusů. Projektu se účastní všichni čtyři partneři LINDAT/CLARIN, tj. UK v Praze, ZČU v Plzni, MU Brno a ÚJČ AV ČR.</t>
  </si>
  <si>
    <t>Výzkumná Infrastruktura  (VI) SPL-MSB je českou laboratoří v evropské výzkumné infrastruktuře CERIC-ERIC. Sestává ze dvou částí, Optické dráhy pro vědu o materiálech (MSB) na synchrotronu Elettra v Terstu a laboratoře fyziky povrchů (SPL) v Praze. Klíčovým cílem projektu je modernizovat VI a umožnit tím vysokou kvalitu výzkumu zaměřeného na studium nových typů katalyzátorů pro elektrokatalytickou redukci kyslíku, oxidaci vodíku a redukci toxických reaktivních forem kyslíku.</t>
  </si>
  <si>
    <t>Projekt navazuje na projekt výzkumné infrastruktury LM2015068 stejného jména a zkratky. Obsahem je rekonstrukce pražských laboratoří - navýšení výpočetní a úložné kapacity pro zpracování dat experimentů ve Fermilab a  upgrade detektorové laboratoře. Cílem je provoz a neustálé vylepšování obou laboratoří pro získání nových vědeckých poznatků na spolupracujících experimentech ve Fermilab.</t>
  </si>
  <si>
    <t>rojekt je zaměřen na vytvoření odborného zázemí pro výzkum efektivního využívání hlubinné geotermální energie. Zahrnuje vybudování vysoce specializovaného geotermálního centra v Litoměřicích, kde bude soustředěno klíčové vybavení, technologie a zázemí pro výzkumné týmy. Výzkum bude zaměřen na rozvoj a testování metod pro ocenění energetického potenciálu hlubinného tepla, technologií stimulace propustnosti hornin pro tvorbu podzemních geotermálních výměníků a metod pro seismické monitorování.</t>
  </si>
  <si>
    <t>Projekt řeší rozvoj a stabilizaci lidské a procesní infrastruktury pro KTT na UK, tzv. univerzitní inovační sítě UK. Cílem je zvýšit kapacity pro růst objemu a oborového rozsahu aplikace výsledků VaV v praxi. Důraz je kladen na zkvalitnění struktury lidských zdrojů a jejich odborné KTT znalosti. Základ představuje centrála a fakultní skautská pracoviště doplněná o síť kontaktů dovnitř i vně UK. Předpokladem je kontinuální profesní vzdělávání pro zajištění kvalitních služeb dovnitř i vně UK.</t>
  </si>
  <si>
    <t>Cílem projektu je zvýšení kvality vzdělávání na Univerzitě Karlově a profilace vzdělávacích aktivit tak, aby byla zajištěna jejich relevance pro trh práce, přičemž aktivity projektu jsou zaměřeny na podporu podnikavosti a posilování dovedností studentů v souladu s poptávkou a predikcí budoucího vývoje trhu práce. Nedílnou součástí celouniverzitního projektu je také posílení internacionalizace výuky, inovace stávajících a tvorba nových studijních programů.</t>
  </si>
  <si>
    <t>Projekt je zaměřen na zdokonalení zázemí pro studenty i akademické pracovníky Právnické fakulty UK ve vazbě na ESF projekt, resp. jeho část týkající se aktualizace výuky na PF UK v souvislosti s potřebami trhu práce, posílení internacionalizace výuky a zvyšování kompetencí zaměstnanců PF UK. Projekt zahrnuje 2 hlavní části potřebné pro související ESF aktivity. Jedná se o modernizaci několika učeben a modernizaci elektronického zázemí pro výuku a konference.</t>
  </si>
  <si>
    <t>Cílem projektu je realizace úprav a rozšíření studijního informačního systému UK (dále "SIS") vyplývající z novely zákona o vysokých školách, zejména s ohledem na rozvoj systému zajišťování kvality na UK. V rámci projektu vzniknou nové moduly SIS a v návaznosti na tyto změny budou upraveny moduly stávající. Výstupem z projektu je vytvoření podpory elektronizace akreditačního procesu a zázemí pro sběr a sledování dat od zájemců o studium, studentů a absolventů UK v rámci SIS UK.</t>
  </si>
  <si>
    <t>Projekt se zaměřuje na modernizaci vybavení a rekonstrukci výukových prostor na PřF UK. Vedle rekonstrukce laboratoří (s cílem významně navýšit jejich kapacitu pro aktivní práci s instrumentáriem), je mezi plánovanými aktivitami projektu pořízení moderních klíčových přístrojů pro výuku nově navržených NMgr. studijních programů Reprodukční a vývojová biologie a Evoluční biologie, které reagují na významné navýšení poptávky na trhu. Výsledkem projektu budou inovovaná špičková pracoviště.</t>
  </si>
  <si>
    <t>Projekt sleduje zvýšení úrovně studia napříč všemi lékařskými fakultami, a to ve formě inovace výuky prostřednictvím pořízení moderního vybavení pro demonstraci použití základních principů fyziky a biofyziky s využitím prvků telemedicíny. Jedná se o pomůcky založené na moderních ICT řešeních doplněné mobilní formou elearningu, které studentům vhodnou formou zprostředkují požadované znalosti a poslouží k rozšíření jejich schopností při práci s těmito prostředky, s návazností na uplatnění v praxi.</t>
  </si>
  <si>
    <t>Cílem projektu je vytvoření technického zázemí a pořízení přístrojového vybavení pro Centrum e-learnigu na UK. V rámci projektu budou zprovozněny studovny a laboratoře, AV pracoviště a digitalizační centrum. Předpokládají se adaptace stávajících prostor Ústřední knihovny a dobudování síťové infrastruktury. Pro realizaci projektu disponuje Ústřední knihovna potřebnými prostory a je schopna zabezpečit realizaci projektu i personálně. Projekt je komplementární k projektu podanému do PO2 IP1 SC1-4.</t>
  </si>
  <si>
    <t>Cílem projektu je modernizace a rozšíření prostorového zázemí výuky FSV UK v Areálu Jinonice</t>
  </si>
  <si>
    <t>Cílem projektu je podpora zvyšování kvality vzdělávání na MFF prostřednictvím vybavení laboratoří pro experimentální složku výuky fyziky</t>
  </si>
  <si>
    <t>Cílem projektu je podpora zvyšování kvality vzdělávání na MFF prostřednictvím vybavení poslucháren MFF UK</t>
  </si>
  <si>
    <t>2016 - 2022</t>
  </si>
  <si>
    <t>2017-2022</t>
  </si>
  <si>
    <t>2016-2022</t>
  </si>
  <si>
    <t>2017-2021</t>
  </si>
  <si>
    <t>2017-2019</t>
  </si>
  <si>
    <t>2017-2020</t>
  </si>
  <si>
    <t>2016-2019</t>
  </si>
  <si>
    <t>2018-2019</t>
  </si>
  <si>
    <t>2018-2022</t>
  </si>
  <si>
    <t>Projekt je zaměřen na vybavení a modernizaci učeben tak, aby vytvořily multimediální a technologické zázemí, umožňující zachycovat pedagogické a pedagogicko-interpretační výkony v prezenčním bakalářském, navazujícím magisterském a magisterském studiu studentů studijních programů, realizovaných katedrami výtvarné a hudební výchovy a jazykovými katedrami. Tyto výkony budou sledovány při výkonu pedagogické praxe a při simulaci didaktických situací v samotném studiu.</t>
  </si>
  <si>
    <t>Cílem předkládaného projektu je podpora inovace výuky na FF UK realizované v rámci ESF projektu. Dojde ke stavební rekonstrukci včetně infrastruktury a technologií, povrchů, dodávky interiérového vybavení a restaurování původních částí interiéru v 8 velkých posluchárnách, v nichž se budou nové a inovované předměty vyučovat v rámci předmětů tzv. společného základu a předmětů v rámci společné sdílené výuky. Dále bude pořízeno technické a programové vybavení pro nové a inovované předměty.</t>
  </si>
  <si>
    <t>Záměrem projektu je technologická modernizace a funkční profilace počítačových učeben na Pedagogické fakultě UK v Praze (dále jen PedF UK v Praze) s návazností na reálnou aplikaci ICT do edukačního procesu. Cílem projektu je zkvalitnění vzdělávací infrastruktury na PedF UK v Praze a s tím související zkvalitnění výuky v rámci bakalářského a navazujícího magisterského studia v prezenční a kombinované formě, a to jak z hlediska přímé výuky, tak i z hlediska samostatné a tvůrčí práce studentů.</t>
  </si>
  <si>
    <t>Hlavním cílem projektu je dobudování výukových prostor teoretických ústavů v areálu 2. LF UK. Objekt bude sloužit pro zkvalitnění vzdělávací činnosti, neboť zde budou umístěny nové učebny, posluchárna, konzultační místnosti. Součástí bude i zázemí pro studenty a zaměstnance a nezbytné technické zázemí. Projekt navazuje na aktivity ESF výzvy a reaguje na neustále se měnící potřeby trhu práce, kdy potřebné kvalitní zázemí je nezbytné pro výuku nových lékařů, zdravotních sester a fyzioterapeutů.</t>
  </si>
  <si>
    <t>Předmětem projektu je podpora rozvoje e-learningové výuky na UK FTVS realizované v rámci ESF projektu, a to prostřednictvím investic do infrastruktury. Konkrétně dojde k modernizaci a sloučení dvou stávajících učeben do jedné počítačové učebny.Modernizace bude spočívat nejen v pořízení odpovídajícího vybavení, ale i ve stavebních úpravách učebny a vytvoření dispozic pro hromadné testování studentů a výuku inovovaných předmětů.Součástí projektu je také pořízení techniky k tvorbě edukačních videí.</t>
  </si>
  <si>
    <t>Předmětem projektu Vybudování laboratoře pro praktickou výuku a vzdělávání v plastické chirurgii a popáleninové medicíně je vytvoření centra pro výuku plastické chirurgie včetně mikrochirurgie a chirurgie ruky a popáleninové medicíny, které bude odpovídat světovým standardům v chirurgickém vzdělávání použitím recentních technologií a preferencí strukturálně přesných syntetických modelů. Provoz laboratoře umožní výuku demonstrující operace a zákroky běžně používané v praxi.</t>
  </si>
  <si>
    <t>Hlavním záměrem projektu je technicky a materiálně dovybavit technickou infrastrukturu učeben, laboratoří a přípravných prostor určených pro výuku molekulární biologie, biochemie, farmakologie, fyziologie, histologie a embryologie, antropologie a morfologie. V rámci projektu budou provedeny nezbytné stavební úpravy prostor pro výuku preklinických oborů a následné dovybavení těchto prostor s cílem vytvořit moderní a plně funkční prostory vyžadované pro zlepšení a inovaci praktické výuky.</t>
  </si>
  <si>
    <t>Cílem projektu je vybudování pracoviště zaměřeného na přípravu, realizaci a vyhodnocování zkoušení studentů fakulty a zároveň pracoviště zaměřeného na nácvik a rozvoj didaktických a prezentačních dovedností pedagogů i studentů. Na základě rozšíření profesionálně vedené interaktivní a simulační výuky budou budoucí absolventi seznámeni moderními metodami s nejnovějšími poznatky v oboru vybraného studia a to prostřednictvím využití moderních interaktivních a simulačních výukových pomůcek.</t>
  </si>
  <si>
    <t xml:space="preserve">Hlavním záměrem projektu je dobudování minikampusu Lékařské fakulty v Plzni (LFP)  Univerzitní medicínské centrum (UniMeC) jako prostředku ke zvýšení kvality vzdělávání na LFP. V rámci projektu budou provedeny rozsáhlé stavební práce a doplněno přístrojové a technologické vybavení pro zajištění inovované výuky v magisterských programech Všeobecné a Zubní lékařství včetně zpřístupnění studentům se specifickými potřebami v  návaznosti na celouniverzitní projekt ESF z výzvy č. 02_16_015 OP VVV. </t>
  </si>
  <si>
    <t>Předmětem projektu je pořízení serverové infrastruktury, zobrazovací a AV techniky a vybavení mikroskopické praktikárny za účelem podpory inovativních metod výuky, zejména elektronické a interaktivní podpory výuky pregraduálních studentů oborů Všeobecné lékařství, Zubní lékařství, General medicine, Dentistry a Ošetřovatelství. Díky realizaci projektu dojde k podpoře části kontaktní výuky e-learningovými kurzy a větší část teoretické výuky bude doplněna inovovanými elektronickými oporami.</t>
  </si>
  <si>
    <t>Díky realizaci projektu dojde k inovaci a modernizaci výuky klinických a teoretických oborů Lékařské fakulty Univerzity Karlovy v Hradci Králové, a to prostřednictvím pořízení simulátorů a fantomů, které umožní studentům bezpečně si osvojit znalosti a dovednosti nezbytné pro budoucí lékaře. Na pořizovaných výukových trenažérech bude možné zajistit, za maximálně realistických podmínek, mj. nácvik život zachraňujících a urgentních výkonů, vyšetřovacích a chirurgických postupů, atd.</t>
  </si>
  <si>
    <t>Hlavním záměrem projektu  je zvýšení kvality výuky na FaF UK v HK a aplikace moderních trendů VŠ výuky. V rámci projektu dojde k modernizaci interiérů a vybavení odpovídající AV technikou. Projekt je svým předmětem a náplní úzce spojen s projektem - Systematický rozvoj a zkvalitnění vzdělávací činnosti a praxí studentů na FaF UK (výzva č. 02_16_015 ESF výzva pro VŠ), který má za cíl zlepšení uplatnitelnosti absolventů FaF UK na trhu práce prostřednictvím úpravy studijního programu Farmacie.</t>
  </si>
  <si>
    <t xml:space="preserve">Hlavním záměrem projektu je vybudování experimentální dietní kuchyně na 3. LF UK v Praze včetně vybavení, zázemí a učebny s cílem vytvořit moderní a plně funkční prostory vyžadované pro otevření nového studijního oboru Nutriční terapeut, v jehož výukovém plánu zaujímá významnou část praktická výuka. </t>
  </si>
  <si>
    <t>Projekt řeší infrastrukturní zajištění komplementárního ESF projektu, jako zázemí pro akreditaci tří nových doktorských studijních programů. Pořízení vybavení umožní další rozvoj DSP na LF v Plzni s cílem zajistit výchovu špičkových odborníků schopných obstát na mezinárodním vědeckém poli. Konkrétně je bude jednat o pořízení 9-ti přístrojů. Oba projekty akcentují zejména současný trend, kdy je nutné, aby postgraduální studenti byli vzděláni i v souvisejících oborech jejich specializace.</t>
  </si>
  <si>
    <t>Realizací projektu dojde ke zlepšení kvality výzkumu spojeného s výukou na LF UK v HK pořízením core facilities a dalšího materiálně technického a infrastrukturního zabezpečení nezbytného pro modernizaci doktorských studijních programů, která bude provedena v rámci komplementárního projektu INODOK. Projekt podpoří odborný růst studentů DSP a akademických pracovníků vč. postdoků a umožní jim získat nejen teoretické znalosti, ale i praktické dovednosti v moderních metodikách biomedicínského VaV.</t>
  </si>
  <si>
    <t>Projekt MOLABI-PL podpoří rozvoj kvalitní infrastruktury výzkumně zaměřených studijních programů,  a to modernizací komplexu laboratoře buněčných interakcí s přírodními látkami, zahrnující dílčí rekonstrukce, zajištění přístrojového, laboratorního a  podpůrného vybavení vč. informační infrastruktury a archivu referenčních a pracovních vzorků přírodních surovin. Je komplementární k projektu se zkráceným názvem Farmakognosie a nutraceutika, který žadatel podal v rámci výzvy OP VVV č. 02_16_18.</t>
  </si>
  <si>
    <t>Projekt má za cíl upravit doktorský studijní obor Matematická lingvistika (vyučovaný na ÚFAL MFF UK) tak, aby nabízel dvě specializace: tradiční formálně lingvistickou a komputační. Počítačové zpracování přirozeného jazyka prošlo v posledním desetiletí výraznými změnami, mj. v oblastech hlubokého strojového učení, zpracování velkých dat a přenositelnosti modelů napříč jazyky. Komputační specializace by nově nabízela ovládnutí těchto nejmodernějších matematických a výpočetních aspektů.</t>
  </si>
  <si>
    <t>Projekt si klade za cíl připravit jednotlivé studijní náplně, které povedou k získání akreditace pro obory Lékařská biologie a genetika, Lékařská mikrobiologie a Experimentální chirurgie a následně připravit výukové materiály. Všechny tři programy navazují na výzkumná témata, která jsou dlouhodobě řešena na Lékařské fakultě UK v Plzni, avšak nejsou součástí akreditovaných programů doktorského studijního programu. Vzhledem k omezené kapacitě znaků je kompletní popis projektu v příloze č. 026</t>
  </si>
  <si>
    <t>Obor adiktologie prochází dynamickým vývojem a Ph.D. studijní program oboru adiktologie progresivně reaguje na trendy v mezinárodním výzkumu a postgraduálním vzdělávání budoucích vědecko-výzkumných kapacit. Modernizace Ph.D. studijního programu (aktivita č. 2) bude realizována i v anglickém jazyce. Studenti bakalářských a magisterských studijních programů našeho a příbuzných oborů budou zapojováni do individuální výuky a zapojeni do výzkumu (návaznost na další výzvy ESF pro vysoké školy).</t>
  </si>
  <si>
    <t>Cílem projektu je zvýšení kvality a uplatnitelnosti absolventů doktorských studijních programů (DSP) Lékařské fakulty Univerzity Karlovy v Hradci Králové (LF UK v HK ) a stabilizace jejich počtu. Řešení staví na komplexní inovaci povinné i volitelné výuky 22 akreditovaných DSP s větší orientací na aktuální potřeby řešeného výzkumu a na rozvoj praktických dovedností ve špičkových metodách. Projekt je komplementární k projektu CORE FACILITIES, který řeší modernizaci výzkumných infrastruktur.</t>
  </si>
  <si>
    <t>Projekt umožňuje rozvoj lidských zdrojů pro výzkum a vývoj prostřednictvím modernizace a rozšíření doktorského studijního oboru Farmakognosie a toxikologie přírodních látek v souladu se strategií UK a RIS 3 strategií. Změna profilu absolventa, s komplexním pohledem moderní farmakognosie směřujícímu k výzkumu, vývoji a produkci fytofarmak a nutraceutik, přispěje k racionální farmakoterapii v samoléčbě a farmakoterapii. Podporovány budou také zahraniční stáže Ph.D. studentů a pracovníků VŠ.</t>
  </si>
  <si>
    <t>Projekt KREAS je koncipován jako problémově orientovaný humanitně-vědný výzkum zaměřený na potenciál evropské společnosti adekvátně reagovat na dnešní rizika, adaptovat se na nové společenské výzvy (zejména globální propojování světa, migraci lidí i myšlenek nebo nové technologie) a kreativně přistoupit k jejich řešení. Podmínkou pro tak komplexní výzkum je rozvoj výzkumného týmu, soustředění excelentních kapacit FF UK, rozvoj infrastrukturního zázemí a internacionalizace výzkumu (KU LEUVEN).</t>
  </si>
  <si>
    <t xml:space="preserve">Náplní projektu je výzkum virulenčních faktorů významných parazitů člověka a hospodářských zvířat s cílem využít jejich potenciál pro vývoj nových terapeutických a diagnostických postupů. Projekt navazuje na velmi úspěšné VaV aktivity v parazitologii a propojuje úsilí excelentních vědeckých skupin Univerzity Karlovy v Praze (BIOCEV), Parazitologického ústavu AV ČR a Ostravské univerzity v Ostravě. V rámci řešení projektu dojde ke zvýšení kvality výsledků v mezinárodním měřítku. </t>
  </si>
  <si>
    <t>Zhoubné nádory představují složitý ekosystém tvořený kromě maligních buněk i buňkami podpůrnými, které významnou měrou ovlivňují růst většiny nádorů. V onkologii zatím dominují snahy zasahovat přímo nádorové buňky. Terapeutický zásah do podpůrné složky nádorového ekosystému ale také může mít velké dopady na maligní buňky. V navrženém projektu budeme designovat látky pro potřeby možné inovativní onkologické terapie. Řešitelský tým dosud získal přes 70 relevantních patentů včetně mezinárodních.</t>
  </si>
  <si>
    <t>2018-2023</t>
  </si>
  <si>
    <t xml:space="preserve">Infekční onemocnění patří mezi základní problémy medicíny. Týmy Biomedicínského centra LF UK v Plzni se dlouhodobě specializují na vybranou problematiku.Unikátnost předkládaného projektu spočívá v kombinaci komplexního přístupu k problematice infekčních onemocnění, především pak klinického pohledu na sepsi, cytomegalovirové infekce u transplantovaných pacientů, ale také problematiku antibiotické rezistence a výzkumu orgánové dysfunkce během infekce na buněčné a molekulární úrovni. </t>
  </si>
  <si>
    <t>Projekt EFSA-CDN podpoří excelentní interdisciplinární výzkum na FaF UK s potenciálem tvorby kvalitních aplikovaných výsledků v delším časovém horizontu. Jeho cílem je zvýšit účinnost a bezpečnost léčiv a nutraceutik a zvýšit konkurenceschopnost VaV centra v mezinárodním měřítku, a to realizací klíčových aktivit podporujících kvalitní výzkum, rozvoj výzkumných týmů s účastí excelentních zahraničních vědců, modernizaci infrastruktury, internacionalizaci a řízení projektu ve všech jeho fázích.</t>
  </si>
  <si>
    <t>Cílem projektu PaC-NG je základní vývoj pokročilých tenkovrstvých nanokatalyzátorů s nízkým obsahem drahých kovů a jejich korozi odolných nosičů pro svazky vodíkových palivových článků s polymerní membránou. Zároveň proběhne výzkum specifik aplikace na velkoplošné elektrody jako příprava pro budoucí škálování technologií do svazků s aktivními plochami přes 200 cm^2 a výkony až 5 kW, využitelným v malých a středních stacionárních a mobilních zdrojích energie.</t>
  </si>
  <si>
    <t>Cílem projektu je zvýšení bezpečnosti tramvají vzhledem k chodcům. Projekt bude řešit úlohy pasivní i aktivní bezpečnosti. Bude vytvořena metodika nárazových zkoušek tramvaj-chodec s testovací figurínou. Po mnoha crashtestech bude vytvořen a validován simulační model střetu tramvaj-chodec. Přínosem bude efektivní návrh bezpečnějších konstrukcí vozidel. Zařízení a metodika bude využita pro experimentální ověření přínosu, funkčnosti a potřebnosti systému automatického brzdění před překážkou.</t>
  </si>
  <si>
    <t>Podpora výzkumných týmů UK prostřednictvím příjezdů zahraničních výzkumných pracovníků na UK a výjezdů výzkumníků z UK do zahraničí</t>
  </si>
  <si>
    <t>Projekt se zaměřuje na posílení strategických pilířů rozvoje UK v Praze, mezi které patří (i) institucionální nastavení podmínek řízení a rozvoje lidských zdrojů v souladu s mezinárodními pravidly kvality a HR Award, (ii) nastavení interního hodnocení kvality dosahovaných výsledků vědecké činnosti a (iii) rozvoj aktivit institucionálně zaměřených na popularizaci a další využití výzkumných výsledků realizovaných na UK. Výsledkem bude efektivní nastavení strategických procesů rozvoje univerzity.</t>
  </si>
  <si>
    <t>Záměrem projektu je přispět k tvorbě vzdělávacího systému, který bude respektovat principy otevřeného vzdělání a zajistí každému jedinci výbavu digitálními kompetencemi, které mu umožní se uplatnit v informační společnosti. Naplnění záměru bude realizováno především budováním kapacit pro rozvoj digitální gramotnosti dětí a žáků s ohledem na novou koncepci jejího rozvoje integrovanou v aktualizaci RVP PV, RVP ZV, G a SOV, kterou připravuje NÚV a která bude v rámci projektu finalizována.</t>
  </si>
  <si>
    <t>2018-2020</t>
  </si>
  <si>
    <t xml:space="preserve">Projekt  je zaměřen na podporu dětí se SVP a jejich vrstevníků v oblasti společného vzdělávání. Pomocí implementace relevantních mzn. standardů v oblasti pohybové gramotnosti a vytvořením vhodných proinkluzivních postupů bude možné u žáků se SVP podpořit stejný rozvoj, jako u jejich vrstevníků v oblasti školní TV mimoškolních pohybových aktivit. Projekt je zaměřen na pražské děti a je podáván ve spolupráci s FTK UP v Olomouci, která svůj projekt cílí na další části ČR. </t>
  </si>
  <si>
    <t>Projekt vytvoří podmínky pro kvalitnější přípravu bud.učitelů na PedF UK, je zaměřen na zkvalitnění již existujících aktivit i na zavedení vybraných koncepčních proměn a inovací. Konkrétně se bude věnovat praktické přípravě bud.učitelů (tj.pedagog. a obor. praxím),propojování teoretické a praktické výuky bud.učitelů (např.rozvoj osobnostně-sociálních kompetencí),realizaci výzkum.aktivit v pregraduál.vzdělávání (např.akční výzkum,výzkum zaměřený na absolventy) a zvyšování kvality práce VŠ učitelů</t>
  </si>
  <si>
    <t xml:space="preserve">Cílem projektu je zvýšení kvality vzdělávání prostřednictvím modernizace a pořízení vybavení pro výuku na mimopražských fakultách a součástech Univerzity Karlovy v průřezových oblastech v návaznosti na inovaci bakalářských a magisterských studijních programů. Aktivity projektu tak efektivně podpoří intervence financované v rámci ESF projektu Zvýšení kvality vzdělávání na UK a jeho relevance pro potřeby trhu práce a obdobné aktivity realizované v minulém programovém období. </t>
  </si>
  <si>
    <t>Hlavním cílem projektu je posílení mezinárodní spolupráce a rozvoj lidských zdrojů v rámci Univerzity Karlovy prostřednictvím podpory příjezdů a výjezdů vědeckých pracovníků. Mobility budou realizovány na základě kvalitních projektů Marie Sklodowska-Curie Actions - Individual Fellowship, které byly odsouhlaseny Evropskou komisí a dostaly se na tzv. seznam no money projektů.</t>
  </si>
  <si>
    <t>2018-2021</t>
  </si>
  <si>
    <t>Řešený problém: Neuspokojivá úroveň péče o žáky s OMJ v institucionální edukaci, problémy s jejich začleňováním; prudce rostoucí počet těchto žáků, aktuální i ve výhledu, jejich rostoucí diverzita; nedostatečné využívání inovativních didaktických nástrojů v praxi, které by pomohly tento problém řešit. Řešení: Vytvoření a praktické ověření komplexního systému péče o kvalitu edukace a integrace žáků s OMJ ve spolupráci učitelů z praxe, oborové didaktiky, edukační a korpusové lingvistiky</t>
  </si>
  <si>
    <t>Projekt se zaměřuje na systematickou podporu pedagogů v oblasti multikulturní výchovy a interkulturního vzdělávání a práce s žáky v kulturně, etnicky, jazykově a sociálně diverzifikované třídě. Nabízí ucelený systém profesního rozvoje v oblasti metodách multikulturní výchovy, rozvoje sociálních a občanských kompetencí nezbytných pro život v multikulturní společnosti prostřednictvím průřezových témat a rozvoje osobnostních kompetencí pedagogů.</t>
  </si>
  <si>
    <t>Projekt se zaměřuje na podporu pedagogů v oblasti multikulturní výchovy a interkulturního vzdělávání a na práci s žáky v kulturně, etnicky, jazykově a sociálně diverzifikované třídě. Nabízí ucelený systém profesního rozvoje v oblasti metod multikulturní výchovy, rozvoje sociálních a občanských kompetencí nezbytných pro život v multikulturní společnosti prostřednictvím průřezových témat a rozvoje osobnostních kompetencí pedagogů</t>
  </si>
  <si>
    <t>2019-2020</t>
  </si>
  <si>
    <t xml:space="preserve">Cílem  projektu je rozšíření a podpora transferu technologií a znalostí na 1. LF UK ověřením 4 komercializačních konceptů. S provedením studie proveditelnosti se předpokládá, že 2 koncepty postoupí do druhé fáze - přípravě komercializace, která napomůže k prodeji výsledků. </t>
  </si>
  <si>
    <t>Cílem projektu je komercializace výsledků výzkumu 1. LF UK a jejich zavedení do praxe a to ověřením komercializačních konceptů. Hlavním smyslem projektu a jeho aktivit je ověření proveditelnosti vybraných dílčích aktivit z hlediska zájmu v aplikační sféře a poptávky na trhu.</t>
  </si>
  <si>
    <t xml:space="preserve">Projekt řeší zpřesnění předpovědi počasí, zavedení předpovědi kvality ovzduší a zpřesnění vyhodnocení důsledků klimatické změny pro území hl. m. Prahy s použitím moderních metod založených na zahrnutí parametrizace procesů na úrovni městských struktur do modelů s vysokým rozlišením. Mikroměřítkové simulace pak detailně ukáží situaci ve vybraných oblastech s výraznou zátěží tepelného ostrova města i zvýšených koncentrací škodlivin, což přispěje k odhadům zdravotních rizik a opatřením proti nim. </t>
  </si>
  <si>
    <t>Projekt Právnické fakulty UK, zaměřený na zvýšení odbornosti učitelů SŠ, si klade za cíl jejich prostřednictvím kladně ovlivnit mladou generaci a přispět tak ke kohezi společnosti. Toho dosáhne kombinací aktivit v rámci inovativního programu dalšího vzdělávání, pomocí interaktivních seminářů věnovaných didaktice práva a platnému právu, formou individuální podpory učitelům ze strany expertů PF v části RVP, týkající se rozvoje sociálních a občanských kompetencí i sborníkem ukázkových plánů hodin.</t>
  </si>
  <si>
    <t>Dílčí rekonstrukce</t>
  </si>
  <si>
    <t>Nová výstavba</t>
  </si>
  <si>
    <t>Dostavba</t>
  </si>
  <si>
    <t>Generální rekonstrukce</t>
  </si>
  <si>
    <t>Vybavení přednáškového sálu, katalogizace knihovny, pořízení a obměna ICT</t>
  </si>
  <si>
    <t>Generální rekonstukce</t>
  </si>
  <si>
    <t>Koupě objektu</t>
  </si>
  <si>
    <t>Zateplení objektu</t>
  </si>
  <si>
    <t xml:space="preserve">Zabezpečení přístrojového vybavení a rozvoje informačních a komunikačních technologií </t>
  </si>
  <si>
    <t>Iluminace polyfunkční sportovní plochy s běžeckým oválem</t>
  </si>
  <si>
    <t>Přístavba knihovny Hlavova 8</t>
  </si>
  <si>
    <t xml:space="preserve"> Výstavba Kampusu Albertov-přípravné práce-demolice objektů</t>
  </si>
  <si>
    <t>Půdní vestavby Hlavova 8</t>
  </si>
  <si>
    <t>Chovy odchycených živočichů</t>
  </si>
  <si>
    <t>Rekonstrukce Fyziologického ústavu Albertov 5-7</t>
  </si>
  <si>
    <t>Stavební úpravy komunikací a zřízení výtahu v objektu U Nemocnice 5</t>
  </si>
  <si>
    <t>Stavební úpravy přednáškového sálu a praktik, Studničkova 2</t>
  </si>
  <si>
    <t>Revitalizace fasád objektu U Nemocnice 3</t>
  </si>
  <si>
    <t>Dostavba areálu Plzeňská 3.etapa</t>
  </si>
  <si>
    <t>Rekonstrukce objektu menzy 17.listopadu</t>
  </si>
  <si>
    <t>Výstavba objektu M a I pracovišť v Troji</t>
  </si>
  <si>
    <t>Kompletní rekonstrukce Celetná 13</t>
  </si>
  <si>
    <t>Dostavba posluchárny Lékařské fakulty v Plzni</t>
  </si>
  <si>
    <t>Revitalizace vnitřního dvora Veleslavín</t>
  </si>
  <si>
    <t>Rekonstrukce osvětlení vnitřních prostor-Veleslavín</t>
  </si>
  <si>
    <t>Nákup objektu Černá 646/9 Praha 1-spoluvlastnický podíl</t>
  </si>
  <si>
    <t>Zabezpečení přístrojového vybavení a rozvoje informačních a komunikačních technologií pro rok 2014</t>
  </si>
  <si>
    <t>Nákup spoluvlastnického podílu CDMS Krystal od ČVUT</t>
  </si>
  <si>
    <t>Rekonstrukce topení Poděbrady</t>
  </si>
  <si>
    <t>Karolinum-Rekonstrukce VZT</t>
  </si>
  <si>
    <t>Rekonstrukce kotelny a výměníkových stanic-Klimatizace</t>
  </si>
  <si>
    <t>Revitalizace objektů areálu Karolína-Rekonstrukce knihkupectví Celetná 18</t>
  </si>
  <si>
    <t>Revitalizace objektů areálu Karolína-Rekonstrukce hygienických zařízení a vestavba výtahu v objektu Ovocný trh 9</t>
  </si>
  <si>
    <t>Rekonstrukce fasády v Jinonicích</t>
  </si>
  <si>
    <t>Výměna oken a oprava fasády-hlavní budova Šimkova 870</t>
  </si>
  <si>
    <t>Rekonstrukce a zateplení budovy v Zámostí</t>
  </si>
  <si>
    <t>Úpravy části objektu CDMS Krystal-rekonstrukce dvou osobních výtahů</t>
  </si>
  <si>
    <t>Výstavba Kampusu Albertov - Bicentrum, Globcentrum, část pořízení PD</t>
  </si>
  <si>
    <t>Rekonstrukce a dostavba objektů Opletalova 47 a 49-přípravné a projektové práce</t>
  </si>
  <si>
    <t>lavní budova, náměstí Jana Palacha 2-II.etapa</t>
  </si>
  <si>
    <t>Hlavní budova, nám.Jana Palacha 2-III.etapa, Úpravy interiérů vč.vybavení</t>
  </si>
  <si>
    <t>Rekonstrukce koleje Arnošta z Pardubic</t>
  </si>
  <si>
    <t>Kotelna</t>
  </si>
  <si>
    <t>Oprava fasády a oken</t>
  </si>
  <si>
    <t>Arcibiskupský seminář-vybavení přednáškového sálu, katalogizace knihovny, pořízení a obměna ICT</t>
  </si>
  <si>
    <t>000001</t>
  </si>
  <si>
    <t>000002</t>
  </si>
  <si>
    <t>000024</t>
  </si>
  <si>
    <t>000029</t>
  </si>
  <si>
    <t>000006</t>
  </si>
  <si>
    <t>000026</t>
  </si>
  <si>
    <t>000027</t>
  </si>
  <si>
    <t>000036</t>
  </si>
  <si>
    <t>000004</t>
  </si>
  <si>
    <t>000005</t>
  </si>
  <si>
    <t>000007</t>
  </si>
  <si>
    <t>000010</t>
  </si>
  <si>
    <t>000011</t>
  </si>
  <si>
    <t>000012</t>
  </si>
  <si>
    <t>000038</t>
  </si>
  <si>
    <t>000039</t>
  </si>
  <si>
    <t>000013</t>
  </si>
  <si>
    <t>000014</t>
  </si>
  <si>
    <t>000015</t>
  </si>
  <si>
    <t>000016</t>
  </si>
  <si>
    <t>000017</t>
  </si>
  <si>
    <t>000018</t>
  </si>
  <si>
    <t>000019</t>
  </si>
  <si>
    <t>000020</t>
  </si>
  <si>
    <t>000022</t>
  </si>
  <si>
    <t>000021</t>
  </si>
  <si>
    <t>000023</t>
  </si>
  <si>
    <t>000025</t>
  </si>
  <si>
    <t>000028</t>
  </si>
  <si>
    <t>000030</t>
  </si>
  <si>
    <t>000033</t>
  </si>
  <si>
    <t>000040</t>
  </si>
  <si>
    <t>000034</t>
  </si>
  <si>
    <t>000031</t>
  </si>
  <si>
    <t>000035</t>
  </si>
  <si>
    <t>000037</t>
  </si>
  <si>
    <t>Program 133D21E</t>
  </si>
  <si>
    <t>2012-2016</t>
  </si>
  <si>
    <t>2013-2017</t>
  </si>
  <si>
    <t>2013-2018</t>
  </si>
  <si>
    <t>2006-2019</t>
  </si>
  <si>
    <t>2014-2016</t>
  </si>
  <si>
    <t>2007-2016</t>
  </si>
  <si>
    <t>2016-2018</t>
  </si>
  <si>
    <t>2011-2018</t>
  </si>
  <si>
    <t>2009-2018</t>
  </si>
  <si>
    <t>2013-2019</t>
  </si>
  <si>
    <t>2015-2016</t>
  </si>
  <si>
    <t>2015-2017</t>
  </si>
  <si>
    <t>2014-2019</t>
  </si>
  <si>
    <t>2015-2019</t>
  </si>
  <si>
    <t>2015-2018</t>
  </si>
  <si>
    <t>M MIKROSKOP VS110 - S5</t>
  </si>
  <si>
    <t>1.LF - Purkyňův ústav, Praha 2, Albertov 4, čp. 2048</t>
  </si>
  <si>
    <t>AUDIOVIZUÁLNÍ ZAŘÍZENÍ</t>
  </si>
  <si>
    <t>M MIKROSKOP FLUORESCENČNÍ BX 61</t>
  </si>
  <si>
    <t>SPEKTROFLUORIMETR FLUOROMAX 4P</t>
  </si>
  <si>
    <t>1.LF - Praha 2, U Nemocnice 5, Salmovská 1,3, čp. 478</t>
  </si>
  <si>
    <t>PCR LIGHTCYCLER 480</t>
  </si>
  <si>
    <t xml:space="preserve">CENTRIFUGA MTX 150 MIKROULTRA STOLOVÁ </t>
  </si>
  <si>
    <t>M MIKROSKOP LEICA DM 2500</t>
  </si>
  <si>
    <t>PRŮTOKOVÝ CYTOMETR BD FACSVERSE</t>
  </si>
  <si>
    <t>SMV PC PRO PRAKTICKOU VÝUKU - 67 KS</t>
  </si>
  <si>
    <t>1.LF - Praha 2, Albertov 5,  čp. 2029</t>
  </si>
  <si>
    <t>ULTRAZVUKOVÝ PŘÍSTROJ ACUSON X300PE</t>
  </si>
  <si>
    <t>LABORAS SYSTÉM</t>
  </si>
  <si>
    <t>SIMULÁTOR METI VČ. ROZŠÍŘENÍ SIMULACE PLIC.FUNKCÍ</t>
  </si>
  <si>
    <t>ANALYZÁTOR GENETICKÝ LIGHTCYCLER 480</t>
  </si>
  <si>
    <t>1.LF - Praha 2, Albertov 4, čp. 2048</t>
  </si>
  <si>
    <t>M SYSTÉM PRO PC DOKUMENTACI A ANALÝZU OBRAZU</t>
  </si>
  <si>
    <t>GS JUNIOR SYSTÉM NA SEKVENOVÁNÍ NUKL. KYSELIN</t>
  </si>
  <si>
    <t>GENE ATLAS SYSTEM ACADEMIC</t>
  </si>
  <si>
    <t>SMV ROTUNDA 2</t>
  </si>
  <si>
    <t>BIOLOGIC DUOFLOW - ZAŘ. PRO KAPAL. CHROMATOGR.</t>
  </si>
  <si>
    <t>1. LÉKAŘSKÁ FAKULTA</t>
  </si>
  <si>
    <t>PCR 7900 HT FAST REAL - TIME 384 WELL</t>
  </si>
  <si>
    <t xml:space="preserve">PRŮTOKOVÝ CYTOMETR BD FACS CANTO II </t>
  </si>
  <si>
    <t>NANOKAPILÁRNÍ CHROMATOGRAFICKÉ ZAŘÍZENÍ</t>
  </si>
  <si>
    <t>CHEMIDOC MP SYSTEM</t>
  </si>
  <si>
    <t>CYTOMETR ZOBRAZOVACÍ IMAGE STREAM X MARK II</t>
  </si>
  <si>
    <t>CHEMILUSCENČNÍ DOKUMENTAČNÍ SYSTÉM</t>
  </si>
  <si>
    <t>SMV LAVICE DO POSLUCHÁRNY 160KS</t>
  </si>
  <si>
    <t>31.</t>
  </si>
  <si>
    <t>SIMULAČNÍ VÝUKOVÝ MODEL SIM MAN ESSENT. VČ.PŘÍSL.</t>
  </si>
  <si>
    <t>Praha 4, Vídeňská 800,  
areál Thomayerova nemocnice</t>
  </si>
  <si>
    <t>32.</t>
  </si>
  <si>
    <t>M MIKROSKOP LEICA DM 2500 1+9 POZOROVATELŮ</t>
  </si>
  <si>
    <t>1.LF - Hlavův ústav, Praha 2, Studničkova 2,4, čp. 2039</t>
  </si>
  <si>
    <t>33.</t>
  </si>
  <si>
    <t>PRŮTOKOVÝ CYTOMETR FACSCANTO II ANALYZER 3</t>
  </si>
  <si>
    <t>1.LF - Praha 2, Studničkova 7, čp. 2028</t>
  </si>
  <si>
    <t>34.</t>
  </si>
  <si>
    <t>VERZATILNÍ SYSTÉM PRO ANALÝZU ELISPOTU</t>
  </si>
  <si>
    <t>35.</t>
  </si>
  <si>
    <t>CHROMATOGRAF PLYNOVÝ S HMOT. SPEKTROMETREM</t>
  </si>
  <si>
    <t>1.LF - Praha 2, Studničkova 2,4, čp. 2039</t>
  </si>
  <si>
    <t>36.</t>
  </si>
  <si>
    <t xml:space="preserve">CHROMATOGRAF PLYNOVÝ S HMOT. SPEKTROMETREM </t>
  </si>
  <si>
    <t>37.</t>
  </si>
  <si>
    <t xml:space="preserve">ORBITRAP EXACTIVE A KAPALIN CHROMATOGRAF </t>
  </si>
  <si>
    <t>38.</t>
  </si>
  <si>
    <t>SYSTÉM NA PŘÍPRAVU VZORKŮ PRO SEKVENOVÁNÍ DNA</t>
  </si>
  <si>
    <t>1.LF - Praha 2, Ke Karlovu 2, areál VFN</t>
  </si>
  <si>
    <t>39.</t>
  </si>
  <si>
    <t>ULTRACENTRIFUGA OPTIMA L-90K</t>
  </si>
  <si>
    <t>40.</t>
  </si>
  <si>
    <t>SCINTILAČNÍ COUNTER LS 6500</t>
  </si>
  <si>
    <t>41.</t>
  </si>
  <si>
    <t>KONFOKÁLNÍ HLAVA SFC LASEROVÁ</t>
  </si>
  <si>
    <t>42.</t>
  </si>
  <si>
    <t>ANALYZÁTOR SOLID 3PLUS GENOMICKÝ</t>
  </si>
  <si>
    <t>43.</t>
  </si>
  <si>
    <t>HPLC CHROMATOGRAF API 4000</t>
  </si>
  <si>
    <t>44.</t>
  </si>
  <si>
    <t>M MIKROSKOP KONFOKÁLNÍ LEICA TCS SP8 X FLEXIBLE</t>
  </si>
  <si>
    <t>45.</t>
  </si>
  <si>
    <t>MED 020 MODULÁRNÍ VYSOKOVAKUOVANÝ SYSTÉM</t>
  </si>
  <si>
    <t>46.</t>
  </si>
  <si>
    <t>M MIKROSKOP PAM</t>
  </si>
  <si>
    <t>47.</t>
  </si>
  <si>
    <t>M MIKROSKOP ELEKTRONOVÝ TEM MORGANI</t>
  </si>
  <si>
    <t>48.</t>
  </si>
  <si>
    <t>M MIKROSKOP KONFOKÁLNÍ IX81- REVOLUTION</t>
  </si>
  <si>
    <t>49.</t>
  </si>
  <si>
    <t>ULTRAMIKROTOM S KRYONÁSTAVCEM LEICA ULTR EMUC7</t>
  </si>
  <si>
    <t>50.</t>
  </si>
  <si>
    <t>KRYODRŽÁK GATAN 914</t>
  </si>
  <si>
    <t>51.</t>
  </si>
  <si>
    <t>SMV STROJE A PŘÍSTROJE Z AKADEMIE VĚD</t>
  </si>
  <si>
    <t>52.</t>
  </si>
  <si>
    <t>M MIKROSKOP  IMAGER D1/Z1 S KARYOTYPOVAC.SYST.</t>
  </si>
  <si>
    <t>1.LF - děkanát, Praha 2, Kateřinská 32, Na Bojišti 3, čp. 1660</t>
  </si>
  <si>
    <t>53.</t>
  </si>
  <si>
    <t>DOKUMENTAČNÍ SYSTÉM FUSION FX7</t>
  </si>
  <si>
    <t>54.</t>
  </si>
  <si>
    <t>CHROMATOGRAFICKÝ SYSTÉM FPLC</t>
  </si>
  <si>
    <t>55.</t>
  </si>
  <si>
    <t>56.</t>
  </si>
  <si>
    <t>57.</t>
  </si>
  <si>
    <t>KAPILÁRNÍ SEKVENÁTOR ANALYZÁTOR GENETICKÝ 3500</t>
  </si>
  <si>
    <t>58.</t>
  </si>
  <si>
    <t>M MIKROSKOP IX51 FLUORES.+KOMPLEX PRO BIOL.DIAGN.</t>
  </si>
  <si>
    <t>59.</t>
  </si>
  <si>
    <t>REAL-TIME PCR SYSTEM</t>
  </si>
  <si>
    <t>60.</t>
  </si>
  <si>
    <t>HPLC CHROMATOGRAF AGILENT TECHNOLOGIES 1200</t>
  </si>
  <si>
    <t>61.</t>
  </si>
  <si>
    <t>DSX ELISA AUTOMATICKÝ SYSTÉM</t>
  </si>
  <si>
    <t>62.</t>
  </si>
  <si>
    <t>SYSTÉM PRO ANALÝZU DNA GENE CHIP NODE SYST. GCS</t>
  </si>
  <si>
    <t>1.LF - Praha 2, U Nemocnice 2, areál VFN</t>
  </si>
  <si>
    <t>63.</t>
  </si>
  <si>
    <t>PRŮTOKOVÝ CYTOMETR</t>
  </si>
  <si>
    <t>64.</t>
  </si>
  <si>
    <t>M  MIKROSKOP BX 51</t>
  </si>
  <si>
    <t>65.</t>
  </si>
  <si>
    <t>ECHOKARDIOGRAFICKÝ PŘÍSTROJ VIVID 7 DIMENSION LCD</t>
  </si>
  <si>
    <t>66.</t>
  </si>
  <si>
    <t>ECHOKARDIOGRAFICKÝ PŘÍSTROJ VIVID E9</t>
  </si>
  <si>
    <t>67.</t>
  </si>
  <si>
    <t>PC SERVER PRO KARDIOLOGICKÝ INFORMAČNÍ SYSTÉM</t>
  </si>
  <si>
    <t>68.</t>
  </si>
  <si>
    <t>ULTRAZVUKOVÝ ZOBRAZOVACÍ SYSTÉM LOGIQ E9</t>
  </si>
  <si>
    <t>69.</t>
  </si>
  <si>
    <t>PRŮTOKOMĚR TRANSONIC T403 PPT, VÍCEKANÁL</t>
  </si>
  <si>
    <t>70.</t>
  </si>
  <si>
    <t>ULTRASONOGRAFICKÝ PŘÍSTROJ PŘENOSNÝ VIVID Q</t>
  </si>
  <si>
    <t>71.</t>
  </si>
  <si>
    <t>WIZARD 2 - RIA - PODAVAČ VZORKŮ</t>
  </si>
  <si>
    <t>1.LF - Praha 2, U Nemocnice 1, areál VFN</t>
  </si>
  <si>
    <t>72.</t>
  </si>
  <si>
    <t>VIVID 7 ULTRAZVUKOVÝ PŘÍSTROJ</t>
  </si>
  <si>
    <t>73.</t>
  </si>
  <si>
    <t>VIVID Q ULTRAZVUKOVÝ PŘÍSTROJ</t>
  </si>
  <si>
    <t>74.</t>
  </si>
  <si>
    <t>ECHOKARDIOGRAF PŘENOSNÝ SE SONDOU VIVID Q</t>
  </si>
  <si>
    <t>75.</t>
  </si>
  <si>
    <t>SIMULÁTOR ENDOSKOPICKÝ GI BROUCH MENTOR</t>
  </si>
  <si>
    <t>76.</t>
  </si>
  <si>
    <t>HMOTNOSTNĚ SPEKTROMETRICKÝ DETEKTOR FOCUS POL</t>
  </si>
  <si>
    <t>77.</t>
  </si>
  <si>
    <t>SPECTRA SYSTÉM PLUS DETEKTOR BI-MWA PRO SEC</t>
  </si>
  <si>
    <t>78.</t>
  </si>
  <si>
    <t>ANALYZÁTOR SIEVERS NOA 280I</t>
  </si>
  <si>
    <t>79.</t>
  </si>
  <si>
    <t>LASER CANDELA</t>
  </si>
  <si>
    <t>80.</t>
  </si>
  <si>
    <t>SMART BALANCE MASTER POSTUROGRAFICKÝ SYSTÉM</t>
  </si>
  <si>
    <t>1.LF - Praha 2, Kateřinská 30, areál VFN</t>
  </si>
  <si>
    <t>81.</t>
  </si>
  <si>
    <t>TELEMYO 2400T G2</t>
  </si>
  <si>
    <t>82.</t>
  </si>
  <si>
    <t>EEG SYSTEM 300 CHANNEL GEODESIC</t>
  </si>
  <si>
    <t>1.LF - Praha 2, Ke Karlovu 11, areál VFN</t>
  </si>
  <si>
    <t>83.</t>
  </si>
  <si>
    <t>AUDIOVIZUÁLNÍ ZAŘÍZENÍ SIEMENS</t>
  </si>
  <si>
    <t>84.</t>
  </si>
  <si>
    <t>REAL-TIME PCR SYSTEM STEP ONE PLUS</t>
  </si>
  <si>
    <t>1. LF - Praha 2, Ke Karlovu 2, areál VFN</t>
  </si>
  <si>
    <t>85.</t>
  </si>
  <si>
    <t>ANALYZÁTOR OXYGRAFICKÝ X FE24</t>
  </si>
  <si>
    <t>86.</t>
  </si>
  <si>
    <t>HARMONICKÝ SKALPEL EES GENERÁTOR GEN 11</t>
  </si>
  <si>
    <t>1.LF - Praha 2, Ke Karlovu 6, areál VFN</t>
  </si>
  <si>
    <t>87.</t>
  </si>
  <si>
    <t>LAPAROSKOPICKÝ SYSTÉM HD</t>
  </si>
  <si>
    <t>88.</t>
  </si>
  <si>
    <t>SIMULÁTOR LAPAROSKOPICKÝ HAPTIC VIRTUÁLNÍ</t>
  </si>
  <si>
    <t>89.</t>
  </si>
  <si>
    <t>M MIKROSKOP OPMI VISU  OFTALMOLOG.OPERAČNÍ</t>
  </si>
  <si>
    <t>90.</t>
  </si>
  <si>
    <t>RTG PM PROMAX DIGITAL SCARA 3</t>
  </si>
  <si>
    <t>1.LF - Praha 2, Kateřinská 32, Na Bojišti 3, čp. 1660</t>
  </si>
  <si>
    <t>91.</t>
  </si>
  <si>
    <t>92.</t>
  </si>
  <si>
    <t>PREPASSISTANT SN 24</t>
  </si>
  <si>
    <t>93.</t>
  </si>
  <si>
    <t>RTG PANORAMATICKÝ PLANMECA PRO MAX</t>
  </si>
  <si>
    <t>94.</t>
  </si>
  <si>
    <t>PREPASSISTANT</t>
  </si>
  <si>
    <t>95.</t>
  </si>
  <si>
    <t>SMV PRACOVIŠTĚ ORLAX</t>
  </si>
  <si>
    <t>96.</t>
  </si>
  <si>
    <t>97.</t>
  </si>
  <si>
    <t>VAKUOVÁ STANICE V 9000</t>
  </si>
  <si>
    <t>98.</t>
  </si>
  <si>
    <t>VAKUOVÁ STANICE V 6000</t>
  </si>
  <si>
    <t>99.</t>
  </si>
  <si>
    <t>KOMPRESOROVÁ STANICE P 9000</t>
  </si>
  <si>
    <t>100.</t>
  </si>
  <si>
    <t>KOMPRESOROVÁ STANICE P 6000</t>
  </si>
  <si>
    <t>101.</t>
  </si>
  <si>
    <t>CAD-CAM SYSTÉM SIRONA CEREC 3 - IN LAB MC XL</t>
  </si>
  <si>
    <t>102.</t>
  </si>
  <si>
    <t>M MIKROSKOP OPMI ZEISS OPERAČNÍ + ASISTENČNÍ</t>
  </si>
  <si>
    <t>103.</t>
  </si>
  <si>
    <t>RTG PANORAMATICKÝ 3D PREMIUM VČ. SW</t>
  </si>
  <si>
    <t>104.</t>
  </si>
  <si>
    <t>ENSPIRE MULTIMODE PLATE READER</t>
  </si>
  <si>
    <t>105.</t>
  </si>
  <si>
    <t>FANTOM DSE KAVO</t>
  </si>
  <si>
    <t>106.</t>
  </si>
  <si>
    <t>ORDINAČNÍ NÁBYTEK</t>
  </si>
  <si>
    <t>107.</t>
  </si>
  <si>
    <t>MIKROTOMOGRAF</t>
  </si>
  <si>
    <t>1.LF - Praha 2, Karlovo nám. 32, areál VFN</t>
  </si>
  <si>
    <t>108.</t>
  </si>
  <si>
    <t>LABORATORNÍ NÁBYTEK</t>
  </si>
  <si>
    <t>109.</t>
  </si>
  <si>
    <t>ULTRASONOGRAFICKÝ PŘÍSTROJ ACUSON ANTARES</t>
  </si>
  <si>
    <t>1.LF - Praha 2, Apolinářská 18, areál VFN</t>
  </si>
  <si>
    <t>110.</t>
  </si>
  <si>
    <t>111.</t>
  </si>
  <si>
    <t>VIDEOKONFERENCE</t>
  </si>
  <si>
    <t>112.</t>
  </si>
  <si>
    <t>CENTRÁLNÍ SPRÁVA A ŘÍZENÍ PC VE STUDOVNÁCH</t>
  </si>
  <si>
    <t>113.</t>
  </si>
  <si>
    <t>CHLADÍCÍ STROJ K VZT</t>
  </si>
  <si>
    <t>114.</t>
  </si>
  <si>
    <t>VZDUCHOTECHNIKA</t>
  </si>
  <si>
    <t>115.</t>
  </si>
  <si>
    <t>CHLAZENÍ</t>
  </si>
  <si>
    <t>116.</t>
  </si>
  <si>
    <t>117.</t>
  </si>
  <si>
    <t>AKTIVNÍ PRVKY V SÍTI 1. LF UK VČ. INSTALACE</t>
  </si>
  <si>
    <t>118.</t>
  </si>
  <si>
    <t>PORODNICKÝ SIMULÁTOR SPONTÁNNÍ I OPERAČNÍ</t>
  </si>
  <si>
    <t>119.</t>
  </si>
  <si>
    <t>CHLADÍCÍ AGREGÁT HWA A ISD 03108 SL</t>
  </si>
  <si>
    <t>120.</t>
  </si>
  <si>
    <t>AKTIVNÍ PRVKY CISCO-WHIRELES</t>
  </si>
  <si>
    <t>1.LF - Praha 2, Studničkova 2,4, čp. 2040</t>
  </si>
  <si>
    <t>121.</t>
  </si>
  <si>
    <t>AUDIOVIZUÁLNÍ TECHNIKA - OZVUČENÍ PŘEDNÁŠKOVÉHO SÁLU</t>
  </si>
  <si>
    <t>1.LF - Praha 2, Studničkova 2,4, čp. 2041</t>
  </si>
  <si>
    <t>122.</t>
  </si>
  <si>
    <t>ULTRAZVUKOVÝ PŘÍSTROJ 3D/4D GE VOLUSON S6 MOBILNÍ</t>
  </si>
  <si>
    <t>123.</t>
  </si>
  <si>
    <t>SIMULÁTOR VOXEL MAN TEMPO</t>
  </si>
  <si>
    <t>1.LF - Praha 5, V Úvalu 84, areál FN motol</t>
  </si>
  <si>
    <t>124.</t>
  </si>
  <si>
    <t>DOKUMENTAČNÍ PŘÍST.CHEMIDOC MP IMAGING VČ.UV KRYTU</t>
  </si>
  <si>
    <t>125.</t>
  </si>
  <si>
    <t>ANALYZÁTOR STOLNÍ BRUKER MQ-20</t>
  </si>
  <si>
    <t>1.LF - Praha 2, U Nemocnice 5, Salmovská 1,3, čp. 479</t>
  </si>
  <si>
    <t>126.</t>
  </si>
  <si>
    <t>BOX MRAZICÍ</t>
  </si>
  <si>
    <t>1.LF - Praha 2, U Nemocnice 3</t>
  </si>
  <si>
    <t>2. LÉKAŘSKÁ FAKULTA</t>
  </si>
  <si>
    <t>F1 3031 Skenovací cytometr scanR-Pra2</t>
  </si>
  <si>
    <t>2.LF - Praha 5, 
V Úvalu 84</t>
  </si>
  <si>
    <t>F1 3032 Průtokový cytometr CynAn ADP, 9 Coulour</t>
  </si>
  <si>
    <t>F1 3039 Mikroskop IX81S1/IX2-UCB-2 s iluminací</t>
  </si>
  <si>
    <t>2.LF - Praha 4 - Krč, Vídeňská 1083</t>
  </si>
  <si>
    <t>F1 3040 FV300 Upgrade OCS konfokál. mikroskopu</t>
  </si>
  <si>
    <t>F1 3058 Pipet. systém Eppendorf epMotion 5075 S</t>
  </si>
  <si>
    <t>6, 8</t>
  </si>
  <si>
    <t>F1 3066 AID Elispot Reader System</t>
  </si>
  <si>
    <t>F1 3074 Ultramikrotom Leica UC6, 100-260 VAC</t>
  </si>
  <si>
    <t>2.LF - Plzeňská 130,
Praha 5</t>
  </si>
  <si>
    <t>F1 3075 Kryokomora Leica EM FC6 s příslušenstvím</t>
  </si>
  <si>
    <t>F1 3080 Thermocycler</t>
  </si>
  <si>
    <t>F1 3083 BD Automatic Cell Deposition Unit</t>
  </si>
  <si>
    <t>F1 3085 Mikroskop BX51TF s dig.kamerou DP71-1-5</t>
  </si>
  <si>
    <t>F1 3108 GENEPIX 4200A-2-Laser STD+PC a přísl.</t>
  </si>
  <si>
    <t>F1 3109 Robotický syst.BIOMEK 3000 SPRIPlate 96 Ring Magne</t>
  </si>
  <si>
    <t>F1 3122 Automatizovaný buněčný separátor Robosep</t>
  </si>
  <si>
    <t>F1 3126 Chromatograf Akta FPLC+příslušenství</t>
  </si>
  <si>
    <t>F1 3161 PCR System 7500 Fast Real Time</t>
  </si>
  <si>
    <t>F1 3163 Upgrade BD FACS Aria</t>
  </si>
  <si>
    <t>F1 3192 aut.robot.pipet.systém Biomek NXp</t>
  </si>
  <si>
    <t>F1 3196 Trasmisní elektronový mikroskop JEM-1011</t>
  </si>
  <si>
    <t>F1 3203 LightCycler 480 Instrument II</t>
  </si>
  <si>
    <t>F1 3206 Infinium Option Starter PKG 220V</t>
  </si>
  <si>
    <t>F1 3276 Serverovna 4510R+E vč. příslušenství</t>
  </si>
  <si>
    <t>F1 3343 METIman ošetřovatelský simulátor - sada</t>
  </si>
  <si>
    <t>F1 3349 Stealth Station S7 Planning Station, SW Synergy</t>
  </si>
  <si>
    <t>9, 8</t>
  </si>
  <si>
    <t>F1 3375 Simon Simple Western System pro měř. konc. protei</t>
  </si>
  <si>
    <t>F1 3380 Dynagen Series pro dyn. kultivaci buněk v bioreakt</t>
  </si>
  <si>
    <t>F1 3382 Oxycon Pro systém pro kardiopulm. a metab.měření</t>
  </si>
  <si>
    <t>F1 3417 METIman simulátor, ošetřovatelský - sada</t>
  </si>
  <si>
    <t>F1 3435 Hmotnostní cytometr CyTOF vč. příslušenství</t>
  </si>
  <si>
    <t>5, 8</t>
  </si>
  <si>
    <t>F1 3445 CYTOMETR hyperspektr.průtokový-analyzer SP6800 3L</t>
  </si>
  <si>
    <t>F1 3451 NextSeq 500 Sequencing System - přístroj pro VIAL</t>
  </si>
  <si>
    <t>F1 3449 Analyzátor termoforetický kapilární</t>
  </si>
  <si>
    <t>F1 3455 Analyzátor protein.interakcí-měř.povrch.resonance</t>
  </si>
  <si>
    <t>F1 3450 Cytometr obrazový ImageStream X MkII</t>
  </si>
  <si>
    <t>F1 3463 BRUKER e-scanM spektrometr pro EPR vč. inkub.kom.</t>
  </si>
  <si>
    <t>F1 3473 Mikroskop fluorescenční EVOS FL AUTO</t>
  </si>
  <si>
    <t>F1 3485 FPLC chromatografie a zákl. kolony /Akta pure L</t>
  </si>
  <si>
    <t>F1 3491 Ultracentrifuga CS120FNX SI-No.100,S140AT SI-No060</t>
  </si>
  <si>
    <t>F1 3503 Kapilární sekv.Abi - analyz.Applied Biosyst. 3130X</t>
  </si>
  <si>
    <t>F1 3504 Pipetor k přečišť.PCR a SQ reak.-robot Biomek 4000</t>
  </si>
  <si>
    <t>F1 3508 Real-time PCR Detection Systém Touch CFX384</t>
  </si>
  <si>
    <t>F1 3511 DHPLC WAVE NAVIGATOR FRAG ANAL SYS MDL 4500</t>
  </si>
  <si>
    <t>F1 3600 Přístroj UZ Viamo c100 - pojízdný sonograf</t>
  </si>
  <si>
    <t>F1 3609 Stůl výukový multifunkční Anatomage, SW InVivo 3D</t>
  </si>
  <si>
    <t>2.LF - 1. LF - U Nemocnice 1503/3, 128 00  Praha 2</t>
  </si>
  <si>
    <t>3. LÉKAŘSKÁ FAKULTA</t>
  </si>
  <si>
    <t>Rel-Time PC analyzátor</t>
  </si>
  <si>
    <t>3.LF - Praha 10, Ruská 87/2411</t>
  </si>
  <si>
    <t>5,8</t>
  </si>
  <si>
    <t>Dokumentační systém Kodak IS 4000R</t>
  </si>
  <si>
    <t>Dantec - Keypoint G4</t>
  </si>
  <si>
    <t>3.LF - Praha 10, Šrobárova 1150/50</t>
  </si>
  <si>
    <t>6,8</t>
  </si>
  <si>
    <t>MONITOROVACÍ JEDNOTKA  LEYCOM  CFL 512</t>
  </si>
  <si>
    <t>Programovatelné pokusné klece</t>
  </si>
  <si>
    <t>Real Time PCR pristroj</t>
  </si>
  <si>
    <t>KAPILÁRNÍ ELEKTROFOREZA 7100</t>
  </si>
  <si>
    <t>Mikroskop vícehlavý s příslušenstvím</t>
  </si>
  <si>
    <t>SWT pro počítačové zpracování DICOM</t>
  </si>
  <si>
    <t>mobilní RTG s C-ramenem</t>
  </si>
  <si>
    <t>PeriCam PSI systém</t>
  </si>
  <si>
    <t>3.LF - Praha 2, Ke Karlovu 4/458</t>
  </si>
  <si>
    <t>XF24 flux analyzer</t>
  </si>
  <si>
    <t>HD Laparoskopická sestava</t>
  </si>
  <si>
    <t>X-CT tomograf MARS</t>
  </si>
  <si>
    <t>FIBROSCAN STEP 3</t>
  </si>
  <si>
    <t>HMOTNOSTNÍ DETEKTOR</t>
  </si>
  <si>
    <t>sestava FT 7500, RT PCR</t>
  </si>
  <si>
    <t>3.LF - Praha 4, Podolské nábřeží 157/4</t>
  </si>
  <si>
    <t>STOCKERT miniinvazní přístroj</t>
  </si>
  <si>
    <t>mikroskop LEICA DMI6000</t>
  </si>
  <si>
    <t>Philips CT Brilliance iCT</t>
  </si>
  <si>
    <t>Přístroj AktaPure 25L1</t>
  </si>
  <si>
    <t>Přístroj Real time pro kvant. Hodnocení</t>
  </si>
  <si>
    <t>Digitální scanner Pannoramic DESK II DW</t>
  </si>
  <si>
    <t>Chromatograf plynový s hmot.detektorem Agelent</t>
  </si>
  <si>
    <t>Přístroj GTEN 100 Research Conversion Oalckage</t>
  </si>
  <si>
    <t>3.LF - Klecany, Topolová 748</t>
  </si>
  <si>
    <t>Sea Horse XFe24 Analyzer</t>
  </si>
  <si>
    <t>LÉKAŘSKÁ FAKULTA V HRADCI KRÁLOVÉ</t>
  </si>
  <si>
    <t>Mikrotom na krájení tvrdých vzorků</t>
  </si>
  <si>
    <t xml:space="preserve"> LF HK - Ústav anatomie, Hradec Králové, Šimkova 870</t>
  </si>
  <si>
    <t>Průtokový cytometr Cell Lab QUANTA SC</t>
  </si>
  <si>
    <t>LF HK - Ústav lékařské biologie a genetiky, Hradec Králové, Zborovská 2089</t>
  </si>
  <si>
    <t>Elektrofyziologická jednotka VEP,ERG,EOG</t>
  </si>
  <si>
    <t>LF HK - Oční klinika, Hradec Králové, Sokolská 581</t>
  </si>
  <si>
    <t>Mikroskop OPMI PROergo</t>
  </si>
  <si>
    <t>LF HK - Stomatologická klinika, Hradec Králové, Sokolská 581</t>
  </si>
  <si>
    <t>KEY Laser 3, 1243</t>
  </si>
  <si>
    <t>Mikroskop s epifluorescencí Biostation I</t>
  </si>
  <si>
    <t>Scintilační Beta-Counter 2900TR</t>
  </si>
  <si>
    <t>LF HK - Radioizotopové laboratoře a vivárium, Hradec Králové, Šimkova 870</t>
  </si>
  <si>
    <t>Kapalinový chromatograf AGILENT 1200 Ser</t>
  </si>
  <si>
    <t>LF HK - Ústav farmakologie, Hradec Králové, Šimkova 870</t>
  </si>
  <si>
    <t>Elektrofor. systém pro proteom. analýzu</t>
  </si>
  <si>
    <t>Molecular Imager Pharos FX</t>
  </si>
  <si>
    <t>Metamax 3B Portable CPX system s ECG opt</t>
  </si>
  <si>
    <t>LF HK - Ústav patologické fyziologie, Hradec Králové, Šimkova 870</t>
  </si>
  <si>
    <t>Cytometr Facs calibur</t>
  </si>
  <si>
    <t>LF HK - Ústav klinické imunologie a alergologie, Hradec Králové, Sokolská 581</t>
  </si>
  <si>
    <t>Analyzátor Facs station</t>
  </si>
  <si>
    <t>Aminoanalyzátor  Waters</t>
  </si>
  <si>
    <t>LF HK - Ústav fyziologie, Hradec Králové, Šimkova 870</t>
  </si>
  <si>
    <t>Hmotnostní detektror</t>
  </si>
  <si>
    <t>Echokardiograf Vivid i</t>
  </si>
  <si>
    <t>LF HK - Katedra interních oborů, Hradec Králové, Sokolská 581</t>
  </si>
  <si>
    <t>Ultrazvuk intravaskulární</t>
  </si>
  <si>
    <t>RTG digitální panorama  PaX DUO 3D</t>
  </si>
  <si>
    <t>Kamera dig.Mega View G2 pro mikroskop</t>
  </si>
  <si>
    <t>LF HK - Ústav histologie a embriologie, Hradec Králové, Šimkova 870</t>
  </si>
  <si>
    <t>INFINITE 200 PRO - multifunkč. čtečka mikrodest.</t>
  </si>
  <si>
    <t>LF HK - Ústav lékařské biologie a genetiky, Hradec Králové, Zborovská  2089</t>
  </si>
  <si>
    <t>Badatelský fluorescenční mikroskop NIKON</t>
  </si>
  <si>
    <t>Přístroj pro kvantitativní PCR analýzu</t>
  </si>
  <si>
    <t>Endoskop SpyGlass</t>
  </si>
  <si>
    <t>Vysokokapacitní obrazový cytometr ImageXpress Micr</t>
  </si>
  <si>
    <t>Imunochemický multiplexový analyzátor</t>
  </si>
  <si>
    <t>Ventilační jednotka + 2 stojany s klecemi - myši</t>
  </si>
  <si>
    <t>Transmisní elektronový mikroskop JEOL JEM-1400Plus</t>
  </si>
  <si>
    <t>LFHK - Ústav histologie a embryologie, Hradec Králové, Šimkova 870</t>
  </si>
  <si>
    <t>in-kind přípspěvek pro OP VVV</t>
  </si>
  <si>
    <t>LÉKAŘSKÁ FAKULTA V PLZNI</t>
  </si>
  <si>
    <t>Termovizní souprava</t>
  </si>
  <si>
    <t>LF Pl - UniMeC (SO 04), Plzeň, Alej Svobody 76/1655</t>
  </si>
  <si>
    <t>Videoskop IPLEX SX s přísl.(upgrade IPLEX SX na SX II)</t>
  </si>
  <si>
    <t>Systém Periflux 5001</t>
  </si>
  <si>
    <t>FN</t>
  </si>
  <si>
    <t>Ultrazvukový systém MyLAB30 CV</t>
  </si>
  <si>
    <t>Automatický reader</t>
  </si>
  <si>
    <t xml:space="preserve">Zařízení pro odpovědní systém                                    </t>
  </si>
  <si>
    <t>Přístroj COOL-TIP RF</t>
  </si>
  <si>
    <t>Ultrazvukový přístroj Vivid 7</t>
  </si>
  <si>
    <t>6 ,8</t>
  </si>
  <si>
    <t>Zobrazovací stanice pro mikroskop</t>
  </si>
  <si>
    <t>Mikroskop konfokální</t>
  </si>
  <si>
    <t>Přístroj Channel tissue vč. přísl.</t>
  </si>
  <si>
    <t>1, 8</t>
  </si>
  <si>
    <t>Přístroj EXQuest Spot Cutter</t>
  </si>
  <si>
    <t>LF PL - Biomedicinské centrum (SO 01,02), Plzeň, 76/1655</t>
  </si>
  <si>
    <t>Ultrazvuk Vivid 7 Pro</t>
  </si>
  <si>
    <t>Přístroj Duoflow</t>
  </si>
  <si>
    <t>Přístroj Molecular imager</t>
  </si>
  <si>
    <t>Přístroj VS 110-S1 digital</t>
  </si>
  <si>
    <t>Virtuální laparoskopickcý simulátor LapSim</t>
  </si>
  <si>
    <t>Sim. LapSim - Modul  Cholecystectomy, Appendectomy - technické zhodnocení</t>
  </si>
  <si>
    <t>Monitor S5 Compact Critical</t>
  </si>
  <si>
    <t>Analyzátor xCELLingence RTCA DP</t>
  </si>
  <si>
    <t>LF PL - Procházkův pavilon, Plzeň, Karlovarská 48/585</t>
  </si>
  <si>
    <t>Dokumentační systém pro 2D gely pro proteomiku</t>
  </si>
  <si>
    <t>Mikroskop se systémem pro laserovou mikrodisekci</t>
  </si>
  <si>
    <t>Multiplexový analyzátor</t>
  </si>
  <si>
    <t>Optický invertovaný badatelský mikroskop</t>
  </si>
  <si>
    <t>SimMan 3G complete(IE)12 inch PM+12 inch IA vč. SW</t>
  </si>
  <si>
    <t>Motorizovaný inverzní mikroskop IX81</t>
  </si>
  <si>
    <t>Měřící přístroj Nano-Z</t>
  </si>
  <si>
    <t>Přístroj Real-time PCR cykler</t>
  </si>
  <si>
    <t>Komutátor vč. softwaru PSR-36-2</t>
  </si>
  <si>
    <t>Ultrazvuk BK Medical 2202-800 ProFocus</t>
  </si>
  <si>
    <t>Invertovaný fluorescenční mikroskop IX83</t>
  </si>
  <si>
    <t>Přístroj na měření průtoku krve v cévách</t>
  </si>
  <si>
    <t>Mikrodialýza pro monitoraci tkáňového metabolismu</t>
  </si>
  <si>
    <t>Intravitální videomikroskop</t>
  </si>
  <si>
    <t>Přístroj DSX - automatický ELISA systém</t>
  </si>
  <si>
    <t>Kryozařízení</t>
  </si>
  <si>
    <t>Systém vysokoúčinné kapalinové chromotografie</t>
  </si>
  <si>
    <t>Hmotnostní spektrometr ESI/tripleQuadrupole</t>
  </si>
  <si>
    <t>Automatický genetický analyzátor/sekvenátor AB3500</t>
  </si>
  <si>
    <t>Přístroj pro komparativní genom. hybridizaci Array</t>
  </si>
  <si>
    <t>Celogenomový aut. genetický analyzátor/sekvenátor</t>
  </si>
  <si>
    <t>Automatická pipetovací stanice</t>
  </si>
  <si>
    <t>Real-time PCR cykler</t>
  </si>
  <si>
    <t>Dokumentační systém pro gely</t>
  </si>
  <si>
    <t>Průtokový cytometr FACSVerse</t>
  </si>
  <si>
    <t>Zařízení na analýzu chůze u laboratorních hlodavců</t>
  </si>
  <si>
    <t>Experimentální pracoviště patch-clamp</t>
  </si>
  <si>
    <t>LF PL - Biomedicinské centrum (SO 04), Plzeň, Alej Svobody 76/1655</t>
  </si>
  <si>
    <t>Laserový mikroskop FV10i</t>
  </si>
  <si>
    <t>Multifunkční reader pro fluorescenční analýzu</t>
  </si>
  <si>
    <t>Stůl operační</t>
  </si>
  <si>
    <t>Čtecí systém FluoroSpot (EliSpot)</t>
  </si>
  <si>
    <t>Automat pro barvení imunohistochemických preparátů</t>
  </si>
  <si>
    <t>Simulátor S3201 - HAL</t>
  </si>
  <si>
    <t>LF PL - Pavlovův pavilon, Plzeň, Lidická 1/517</t>
  </si>
  <si>
    <t>Myčka/dezinfektor boxů/klecí</t>
  </si>
  <si>
    <t>Autokláv Sterivap 669-1 ED</t>
  </si>
  <si>
    <t>Parní sterilizátor Sterivap 6612-2ED</t>
  </si>
  <si>
    <t>Biochemický analyzátor AU480</t>
  </si>
  <si>
    <t>Analyzátor krevního obrazu DxH 800</t>
  </si>
  <si>
    <t>Spektrofluorometr s příslušenstvím</t>
  </si>
  <si>
    <t>Ramanův spektroskop Nicolet DXR s mikroskopem</t>
  </si>
  <si>
    <t>Buněčný sorter BD FACS ARIA FUSION</t>
  </si>
  <si>
    <t>Kapalinový chromatograf HPLC</t>
  </si>
  <si>
    <t>Invertovaný fluor. mikroskop pro mikromanipulaci</t>
  </si>
  <si>
    <t>Konfokální nadstavba pro Olympus IX83</t>
  </si>
  <si>
    <t xml:space="preserve">Přístroj Colony Picker STANDARD (RUO) S03                        </t>
  </si>
  <si>
    <t>LF PL - Biomedicinské centrum (SO 01,02), Plzeň, 76/1656</t>
  </si>
  <si>
    <t xml:space="preserve">Přístroj Oxygraph-2k Multisensor                                 </t>
  </si>
  <si>
    <t>LF PL - Biomedicinské centrum (SO 01,02), Plzeň, 76/1657</t>
  </si>
  <si>
    <t xml:space="preserve">AAPA test                                                        </t>
  </si>
  <si>
    <t>LF PL - Biomedicinské centrum (SO 01,02), Plzeň, 76/1658</t>
  </si>
  <si>
    <t xml:space="preserve">Miniaturizovaný fluorescenční mikroskop                          </t>
  </si>
  <si>
    <t>LF PL - Biomedicinské centrum (SO 01,02), Plzeň, 76/1659</t>
  </si>
  <si>
    <t xml:space="preserve">Soubor AV techniky                                               </t>
  </si>
  <si>
    <t>Modul LapSim Haptic pro virt. lapar. simulátor LapSim - TZ</t>
  </si>
  <si>
    <t>LF</t>
  </si>
  <si>
    <t xml:space="preserve">Videokonferenční systém Polycom                                  </t>
  </si>
  <si>
    <t xml:space="preserve">Kryostat Leica CM1950 Config-SEU                                 </t>
  </si>
  <si>
    <t xml:space="preserve">Tréningový systém pro potkany vč. telemetrie                     </t>
  </si>
  <si>
    <t xml:space="preserve">Přístroj 64-channel reccording system                            </t>
  </si>
  <si>
    <t xml:space="preserve">SW pro kvantitativní histologii New CAST HE                      </t>
  </si>
  <si>
    <t>FARMACEUTICKÁ FAKULTA</t>
  </si>
  <si>
    <t>HPLC instrumentace</t>
  </si>
  <si>
    <t>FaF- budova sever, laboratoř č. 2213, Hradec Králové, Heyrovského 1203</t>
  </si>
  <si>
    <t>Automat na měření záření</t>
  </si>
  <si>
    <t>FaF - budova sever, laboratoř č. 2032, Hradec Králové, Heyrovského 1203</t>
  </si>
  <si>
    <t>Spektrometr</t>
  </si>
  <si>
    <t>FaF - budova sever, laboratoř č. 2151, Hradec Králové, Heyrovského 1203</t>
  </si>
  <si>
    <t>Detektor hmotnostní</t>
  </si>
  <si>
    <t>FaF- budova sever, laboratoř č. 2209, Hradec Králové, Heyrovského 1203</t>
  </si>
  <si>
    <t>Systém HPLC</t>
  </si>
  <si>
    <t>FaF - budova sever, laboratoř č. 2150, Hradec Králové, Heyrovského 1203</t>
  </si>
  <si>
    <t>Multifunkční čtečka</t>
  </si>
  <si>
    <t>FaF - budova sever, laboratoř č. 2317, Hradec Králové, Heyrovského 1203</t>
  </si>
  <si>
    <t>Přístroj Ligand Tracer</t>
  </si>
  <si>
    <t>FaF - budova sever, laboratoř č. 2017, Hradec Králové, Heyrovského 1203</t>
  </si>
  <si>
    <t>Přístroj HPLC</t>
  </si>
  <si>
    <t>FaF - budova sever, laboratoř č. 2217, Hradec Králové, Heyrovského 1203</t>
  </si>
  <si>
    <t>Mikrovlnný reaktor</t>
  </si>
  <si>
    <t>FaF - budova sever, laboratoř č. 2247, Hradec Králové, Heyrovského 1203</t>
  </si>
  <si>
    <t>Chromatografický analyzátor</t>
  </si>
  <si>
    <t>FaF - budova jih, laboratoř č. 421, Hradec Králové, Heyrovského 1203</t>
  </si>
  <si>
    <t>Chromatograf HPLC</t>
  </si>
  <si>
    <t>FaF - budova jih, laboratoř č. 727, Hradec Králové, Heyrovského 1203</t>
  </si>
  <si>
    <t>Elektroforetický analyzátor</t>
  </si>
  <si>
    <t>FaF - budova jih, laboratoř č. 517, Hradec Králové, Heyrovského 1203</t>
  </si>
  <si>
    <t>Gamaspektrometr</t>
  </si>
  <si>
    <t>NMR spektrofotometr</t>
  </si>
  <si>
    <t>FaF - budova sever, laboratoř č. 2116, Hradec Králové, Heyrovského 1203</t>
  </si>
  <si>
    <t>Konzola k NMR</t>
  </si>
  <si>
    <t>Chromatografická sestava</t>
  </si>
  <si>
    <t>FaF - budova sever, laboratoř č. 2343, Hradec Králové, Heyrovského 1203</t>
  </si>
  <si>
    <t>Skenovací zařízení</t>
  </si>
  <si>
    <t>FaF - budova sever, laboratoř č. 2006, Hradec Králové, Heyrovského 1203</t>
  </si>
  <si>
    <t>Přístroj Krumdieck</t>
  </si>
  <si>
    <t>FaF - budova sever, laboratoř č. 2316, Hradec Králové, Heyrovského 1203</t>
  </si>
  <si>
    <t>Spektrometr hmotnostní</t>
  </si>
  <si>
    <t>FaF - budova sever, laboratoř č. 2152, Hradec Králové, Heyrovského 1203</t>
  </si>
  <si>
    <t>Autoinjector</t>
  </si>
  <si>
    <t>FaF - budova sever, laboratoř č. 2213, Hradec Králové, Heyrovského 1203</t>
  </si>
  <si>
    <t>Chromatograf kapalinový</t>
  </si>
  <si>
    <t>FaF - budova sever, laboratoř č. 2204, Hradec Králové, Heyrovského 1203</t>
  </si>
  <si>
    <t>Chromatograf kapilární</t>
  </si>
  <si>
    <t>FaF - budova jih, laboratoř č. 422, Hradec Králové, Heyrovského 1203</t>
  </si>
  <si>
    <t>FaF, budova jih, laboratoř č. 819</t>
  </si>
  <si>
    <t>Elastograf</t>
  </si>
  <si>
    <t>FaF - FNHK, Hradec Králové, Sokolská 581</t>
  </si>
  <si>
    <t>FaF - budova sever, laboratoř č. 2309, Hradec Králové, Heyrovského 1203</t>
  </si>
  <si>
    <t>Systém GCMS</t>
  </si>
  <si>
    <t>FaF - budova jih, laboratoř č. 819, Hradec Králové, Heyrovského 1203</t>
  </si>
  <si>
    <t>Sonda NMR</t>
  </si>
  <si>
    <t xml:space="preserve">Detektor </t>
  </si>
  <si>
    <t>Server Dell</t>
  </si>
  <si>
    <t>FaF - budova jih, serverovna, Hradec Králové, Heyrovského 1203</t>
  </si>
  <si>
    <t>UHPLC instrumentace</t>
  </si>
  <si>
    <t>Rheometr</t>
  </si>
  <si>
    <t>FaF - budova sever, laboratoř č. 2055, Hradec Králové, Heyrovského 1203</t>
  </si>
  <si>
    <t>Systém ACQUITY</t>
  </si>
  <si>
    <t>FaF - budova jih, laboratoř č. 423, Hradec Králové, Heyrovského 1203</t>
  </si>
  <si>
    <t>Přístroj UHPCL</t>
  </si>
  <si>
    <t>FaF - budova jih, laboratoř č. 524, Hradec Králové, Heyrovského 1203</t>
  </si>
  <si>
    <t>FaF - budova sever, laboratoř č. 2122, Hradec Králové, Heyrovského 1203</t>
  </si>
  <si>
    <t>Analyzátor elementární</t>
  </si>
  <si>
    <t>FaF - budova sever, laboratoř č. 2237, Hradec Králové, Heyrovského 1203</t>
  </si>
  <si>
    <t>Přístroj Real time</t>
  </si>
  <si>
    <t>FaF - budova sever, laboratoř č. 2131, Hradec Králové, Heyrovského 1203</t>
  </si>
  <si>
    <t>FaF - budova sever, laboratoř č. 2319, Hradec Králové, Heyrovského 1203</t>
  </si>
  <si>
    <t>Elektroforéza kapilární</t>
  </si>
  <si>
    <t>Přístroj pro analýzu</t>
  </si>
  <si>
    <t>FaF - budova sever, laboratoř č. 2306, Hradec Králové, Heyrovského 1203</t>
  </si>
  <si>
    <t>Spektrometr Ramanův</t>
  </si>
  <si>
    <t>FaF - budova jih, laboratoř č. 523, Hradec Králové, Heyrovského 1203</t>
  </si>
  <si>
    <t>Diskové pole</t>
  </si>
  <si>
    <t>FaF, LFHK - server - Kampus, Hradec Králové, Šimkova 870</t>
  </si>
  <si>
    <t>ACQUITY QDa DETEKTOR</t>
  </si>
  <si>
    <t>FaF - budova místnost 421, Hradec Králové, Heyrovského</t>
  </si>
  <si>
    <t>Spektrometr FS 5</t>
  </si>
  <si>
    <t>FaF - budova místnost 2245, Hradec Králové, Heyrovského</t>
  </si>
  <si>
    <t>PŘEPÍNAČ CISCO C6807</t>
  </si>
  <si>
    <t>FIREWALL FORTIGATE 600D</t>
  </si>
  <si>
    <t>FaF - budova místnost 213, Hradec Králové, Heyrovského</t>
  </si>
  <si>
    <t>MULTIMODÁLNÍ ČTEČKA MIKROTITRAČNÍCH DESTIČEK</t>
  </si>
  <si>
    <t>FaF - budova místnost 2304, Hradec Králové, Heyrovského</t>
  </si>
  <si>
    <t>PŘÍSTROJ UHPSFC</t>
  </si>
  <si>
    <t>PŘÍSTROJ SFE</t>
  </si>
  <si>
    <t>FaF - budova místnost 930, Hradec Králové, Heyrovského</t>
  </si>
  <si>
    <t>DISKOVÉ POLE DELL PS6210E</t>
  </si>
  <si>
    <t>FAKULTA TĚLESNÉ VÝCHOVY A SPORTU</t>
  </si>
  <si>
    <t>Centrální switch</t>
  </si>
  <si>
    <t>FTVS - fakulta A, Praha 6, José Martího 31/269</t>
  </si>
  <si>
    <t>Systém Qualisys pro 3D</t>
  </si>
  <si>
    <t>EMP/EP Synergy Medelec</t>
  </si>
  <si>
    <t>Analyzátor CX-800-1 Coda CX1</t>
  </si>
  <si>
    <t>Kamerový systém zab.</t>
  </si>
  <si>
    <t>Cybex Humac Norm (Reconditioned)</t>
  </si>
  <si>
    <t>Bazén-plavecký trenažér</t>
  </si>
  <si>
    <t>Poč.vybavení učebny U18</t>
  </si>
  <si>
    <t>PC měřící systém anal. typu Kistler</t>
  </si>
  <si>
    <t>Antigravitační běhací pás Alter G</t>
  </si>
  <si>
    <t>FTVS - fakulta A, Praha 6, José Martího 31/269, katedra LSM</t>
  </si>
  <si>
    <t>Stacionární infračervený spektrometr Oxymon MKII</t>
  </si>
  <si>
    <t>3D skener HANDY SCAN 700</t>
  </si>
  <si>
    <t>FTVS - fakulta A, Praha 6, José Martího 31/269, katedra AB</t>
  </si>
  <si>
    <t>Univerzální aktivační systém Dewetron</t>
  </si>
  <si>
    <t>Dynamický posturografický systém</t>
  </si>
  <si>
    <t>FTVS - fakulta A, Praha 6, José Martího 31/269, katedra fyzioterapie</t>
  </si>
  <si>
    <t>Telemetrické povrchové EMG</t>
  </si>
  <si>
    <t>Vybavení pro obrazový záznam (rychlokamery)</t>
  </si>
  <si>
    <t>Vlastní zdroje 91.286,-Kč včetně</t>
  </si>
  <si>
    <t>Bod POS STANDARD</t>
  </si>
  <si>
    <t>FTVS - fakulta A, Praha 6, José Martího 31/269, katedra BML, místnost LE2-4</t>
  </si>
  <si>
    <t>Vybavení mikroskopu OLYMPUS</t>
  </si>
  <si>
    <t>Vlastní zdroje 155.751,-Kč včetně</t>
  </si>
  <si>
    <t>3D tiskárna Objekt 30 Prime</t>
  </si>
  <si>
    <t>Motorizovaný polohovatelný vertikální ergometr</t>
  </si>
  <si>
    <t>Vlastní zdroje 354.743,-Kč včetně</t>
  </si>
  <si>
    <t>Elektrofyziologický systém pro vyšetření EMG</t>
  </si>
  <si>
    <t>Neinvazivní tkáňový oxymetr</t>
  </si>
  <si>
    <t>FTVS - fakulta A, Praha 6, José Martího 31/269, katedra FZL, místnost E325/LE3-2</t>
  </si>
  <si>
    <t>3D kinematický analyzátor pohybu pasivní markery</t>
  </si>
  <si>
    <t>Telemetrický spiroergometrický systém</t>
  </si>
  <si>
    <t>FTVS - fakulta A, Praha 6, José Martího 31/269, katedra BML, místnost LE2-5</t>
  </si>
  <si>
    <t>Bezkamerový autonomní systém</t>
  </si>
  <si>
    <t>Vybavení pro měření dynamických veličin KISTLER</t>
  </si>
  <si>
    <t>Vlastní zdroje 88.118,-Kč včetně</t>
  </si>
  <si>
    <t>Silové desky KISTLER</t>
  </si>
  <si>
    <t>Vlastní zdroje 1.613 192,-Kč včetně</t>
  </si>
  <si>
    <t>3D kinematický analyzátor pohybu</t>
  </si>
  <si>
    <t>Automobilový simulátor</t>
  </si>
  <si>
    <t>Kamerový systém pro záznam kinem. Veličin</t>
  </si>
  <si>
    <t>Vlastní zdroje 328.289,-Kč včetně</t>
  </si>
  <si>
    <t>Fotografické vybavení</t>
  </si>
  <si>
    <t>Systém na identifikaci polohy člověka GPS</t>
  </si>
  <si>
    <t>Vlastní zdroje 16.469,-Kč včetně</t>
  </si>
  <si>
    <t>Dynamometr pro analýzu a dynamický trénink HUMAC</t>
  </si>
  <si>
    <t xml:space="preserve">Počítačové vybavení </t>
  </si>
  <si>
    <t>FTVS - fakulta A, Praha 6, José Martího 31/269, katedra AB - BEZ</t>
  </si>
  <si>
    <t>Vlastní zdroje 231.270,-Kč včetně</t>
  </si>
  <si>
    <t xml:space="preserve">Server - platforma pro provoz domény </t>
  </si>
  <si>
    <t>FTVS - fakulta A, Praha 6, José Martího 31/269 - CI</t>
  </si>
  <si>
    <t>Vlastní zdroje 105.900,- včetně</t>
  </si>
  <si>
    <t>ICT zálohovací zařízení</t>
  </si>
  <si>
    <t>FTVS - fakulta A, Praha 6, José Martího 31/270, CI</t>
  </si>
  <si>
    <t>PŘÍRODOVĚDECKÁ FAKULTA</t>
  </si>
  <si>
    <t>Elektroforéza Single Instrum. CE</t>
  </si>
  <si>
    <t>PřF - Hlavova 8</t>
  </si>
  <si>
    <t>Systém Eltra CS 500</t>
  </si>
  <si>
    <t>PřF - Albertov 6</t>
  </si>
  <si>
    <t>Mikroskop s digit.kamerou Olympus</t>
  </si>
  <si>
    <t>PřF - Viničná 5</t>
  </si>
  <si>
    <t>Centrifuga J-26XPI Beckman s přísl.</t>
  </si>
  <si>
    <t>PřF - Viničná 7</t>
  </si>
  <si>
    <t>Chromatograf s detectorem</t>
  </si>
  <si>
    <t>Ultracentrifuga Optima L-90K</t>
  </si>
  <si>
    <t>Leštička Logitech WG 2</t>
  </si>
  <si>
    <t>PC cluster extreme PRISM Quad 32i</t>
  </si>
  <si>
    <t>Analyzátor genomicko-proteom.systém MALDI</t>
  </si>
  <si>
    <t>Analytický rotor AN 50 s přísl.</t>
  </si>
  <si>
    <t>Mikroskop Stereo LUMAR V 12</t>
  </si>
  <si>
    <t>Dodávka a implementace CISCO 6509</t>
  </si>
  <si>
    <t>Varioskan Flash</t>
  </si>
  <si>
    <t>Centrifuga analytická</t>
  </si>
  <si>
    <t>Práškový difraktometr</t>
  </si>
  <si>
    <t>Vectra -CR,2Pod HIRES s přísl.</t>
  </si>
  <si>
    <t>Zařízení ICP-OES</t>
  </si>
  <si>
    <t>Přístorjový komplet ICP-MS x serie II</t>
  </si>
  <si>
    <t>Spektrometr 600MHz NMR</t>
  </si>
  <si>
    <t>Kamera k mikroskopu</t>
  </si>
  <si>
    <t>Polychrommat.průt.cytometr BD LS II</t>
  </si>
  <si>
    <t>Ultracentrifuga Optima MAX-XP</t>
  </si>
  <si>
    <t>BioLogic Duo Flow Maximizer 20 systém</t>
  </si>
  <si>
    <t>Plynový chromatograf GCMS-QP2010NC Plus Ei/NCI+nád</t>
  </si>
  <si>
    <t>TCSPC option pro Spektrofluorometr Fluoromax 3</t>
  </si>
  <si>
    <t>Dodání centr.velkokapacit.úložiště A 6</t>
  </si>
  <si>
    <t>Zařízení pro filtraci a analýzu protein.vzorků</t>
  </si>
  <si>
    <t>Agilent+1200 HPLC systém+monitor 22LCD+SW</t>
  </si>
  <si>
    <t>Agilent 6460 MS-MS systém analyzátor</t>
  </si>
  <si>
    <t>Cyclér LC 480 II</t>
  </si>
  <si>
    <t>REM Camscan</t>
  </si>
  <si>
    <t>Analytický systém typ 7100</t>
  </si>
  <si>
    <t>Kappa můstek MFK1-A Spinner</t>
  </si>
  <si>
    <t>Mikrovlnný procesor Leica em amv</t>
  </si>
  <si>
    <t>Výpočetní server AR 3100</t>
  </si>
  <si>
    <t>Kamera k mikroskopu-disper.analyzátor</t>
  </si>
  <si>
    <t>CCD detektor na difraktometru</t>
  </si>
  <si>
    <t>Vitualizace desktopů /ke smlouvě 223/10/</t>
  </si>
  <si>
    <t>zařízení pro ochranu věd,dat-Firewall</t>
  </si>
  <si>
    <t>Mikroskope Elipse 90i s dig.kamerou</t>
  </si>
  <si>
    <t>Ramanský mikroskop Nicolet DXR s přísl.</t>
  </si>
  <si>
    <t>Rozšíření sekvenátoru</t>
  </si>
  <si>
    <t>Sestava aut.profil.zařízení River Surveyor M 9</t>
  </si>
  <si>
    <t>Vysoktlak.kapal.chromatograf HPG-3400RS+semi micro</t>
  </si>
  <si>
    <t>Badatelský mikroskop a stereolupa SZx10</t>
  </si>
  <si>
    <t>Fluorimetr s časovým rozlišením</t>
  </si>
  <si>
    <t>Smart scan 3D DUO</t>
  </si>
  <si>
    <t>Logitech PM 5auto-lap+brusírna</t>
  </si>
  <si>
    <t>Isotermální filtrační kalorimetr +přísl.</t>
  </si>
  <si>
    <t>Záložní systém Light cyclér 480 instr. II 384</t>
  </si>
  <si>
    <t>Rozšíření měřícího přístroje IFORI (Gated Photon)</t>
  </si>
  <si>
    <t>ZEN3602,NANO ZS Plus MPT2xDegas Packege</t>
  </si>
  <si>
    <t>Specifický server- dod.a implement. řešení pro ukl</t>
  </si>
  <si>
    <t>Spektrofotometr Cary  4000 UV-VIS</t>
  </si>
  <si>
    <t>ASD Integration Sphere RTS 32C+přísl.</t>
  </si>
  <si>
    <t>Kapilární elektroforéza Agilent 7100</t>
  </si>
  <si>
    <t>Detektor EBSD+ příslušenství</t>
  </si>
  <si>
    <t>Přístroj ICP-MS + přísl.</t>
  </si>
  <si>
    <t>Přístroj pro měření obsahu kyslíku Power 02k Packa</t>
  </si>
  <si>
    <t>SW  Licence Kampus</t>
  </si>
  <si>
    <t>Mikroskop Hitachi TM 3030+SW 3D View</t>
  </si>
  <si>
    <t>Fluorescenční spektroskopie pro analýzu AS a SB</t>
  </si>
  <si>
    <t>Epsilon 3XL RT6 analyzátor</t>
  </si>
  <si>
    <t>Datové  úložiště pro SW a HW</t>
  </si>
  <si>
    <t>Chromatograf  kapal. pro UHPLC</t>
  </si>
  <si>
    <t>Mikroskop Nicolet Ftir iN10+přísl.</t>
  </si>
  <si>
    <t>Stanice povrchové plazmové rezonance</t>
  </si>
  <si>
    <t>Spektometr Thermo picoSpin80</t>
  </si>
  <si>
    <t>Hybridní průtokový analyzátor</t>
  </si>
  <si>
    <t>PřF - Benátská 2</t>
  </si>
  <si>
    <t>Modul kapalinový chromatograf</t>
  </si>
  <si>
    <t>Particle sizer MasterSizer3000</t>
  </si>
  <si>
    <t>Diskové úložiště NetApp - rozšíření</t>
  </si>
  <si>
    <t>Přístroj Spinsolve</t>
  </si>
  <si>
    <t>Kapilární elektroforéza</t>
  </si>
  <si>
    <t>Dvoupaprskový UV-Vis spektrofotometr</t>
  </si>
  <si>
    <t>Semipreparativní HPLC - MC systém</t>
  </si>
  <si>
    <t>Superezoluční mikroskop Carl Zeiss Elyra PS.1</t>
  </si>
  <si>
    <t>Headwall kamera</t>
  </si>
  <si>
    <t>Riegl skener</t>
  </si>
  <si>
    <t>MATEMATICKO-FYZIKÁLNÍ FAKULTA</t>
  </si>
  <si>
    <t xml:space="preserve">MANIPULATOR AXIS </t>
  </si>
  <si>
    <t xml:space="preserve">MFF - Budova Troja, Praha 8, </t>
  </si>
  <si>
    <t>2007</t>
  </si>
  <si>
    <t>MANIPULATOR AXIS</t>
  </si>
  <si>
    <t>PISTALY VARHAN</t>
  </si>
  <si>
    <t>MFF - Budova Malá Strana, Praha 1, Malostranské nám. 25/2</t>
  </si>
  <si>
    <t>SPEKTRAL.ROZLIS.ZOBRAZ.SYSTEM LUMINIS</t>
  </si>
  <si>
    <t xml:space="preserve">MFF - Budova, Praha 2, Ke Karlovu 3 </t>
  </si>
  <si>
    <t>EDX ANALYZATOR BRUKER QUANTAX 200</t>
  </si>
  <si>
    <t>2008</t>
  </si>
  <si>
    <t>SPEKTROMETR ABSORPCNI</t>
  </si>
  <si>
    <t>MAGNETOMETR SQUID</t>
  </si>
  <si>
    <t>MFF - Budova, Praha 2, Ke Karlovu 5</t>
  </si>
  <si>
    <t>ZDROJ DUO</t>
  </si>
  <si>
    <t>DELL POWEREDGE 1955 *</t>
  </si>
  <si>
    <t>FEMTOSEKUNDOVY LASEROVY SYSTEM</t>
  </si>
  <si>
    <t>GA*</t>
  </si>
  <si>
    <t>* grantová agentura</t>
  </si>
  <si>
    <t>DETEKTOR PIXCEL</t>
  </si>
  <si>
    <t>BEZKONTAKTNI MERIC ODPORU COREMA-WT</t>
  </si>
  <si>
    <t>SEE II</t>
  </si>
  <si>
    <t>PIPS(PRISTR.NA IONT.SLEST.VZORKU PRO TEM)</t>
  </si>
  <si>
    <t>NAPAROVACKA VAKUOVA</t>
  </si>
  <si>
    <t>FTIR SPEKTROMETR NICOLET 6700</t>
  </si>
  <si>
    <t>PT KELIMEK</t>
  </si>
  <si>
    <t>RTG DIFRAKTOMETR BRUKER D8 ADVANCE</t>
  </si>
  <si>
    <t>CHROMATOGRAF KAPALIN.AGILENT 1200</t>
  </si>
  <si>
    <t>ARGONOVY UV LASER</t>
  </si>
  <si>
    <t>PEC</t>
  </si>
  <si>
    <t>MONOCHROMATOR</t>
  </si>
  <si>
    <t>ZARIZENI DATOVYCH ULOZIST *</t>
  </si>
  <si>
    <t>SPEKTRALNI ELIPSOMETR M-2000D</t>
  </si>
  <si>
    <t>2009</t>
  </si>
  <si>
    <t>ANALYZATOR ELEKTRONU</t>
  </si>
  <si>
    <t>PEC TRUBKOVA RHTV</t>
  </si>
  <si>
    <t>SYSTEM LEED/AES BDL800IR</t>
  </si>
  <si>
    <t>MIKROSKOP NICOLET iN10 INFRACERVENY S PR.</t>
  </si>
  <si>
    <t>PLASMA MONITOR (HMOTOVY SPEKTROMETR)</t>
  </si>
  <si>
    <t>MFF - Budova Troja, Praha 8, V Holešovičkách 2/747</t>
  </si>
  <si>
    <t>MIKROSKOP MIRA 3 LHM S PRISLUSENSTVIM</t>
  </si>
  <si>
    <t>MIKROSKOP ELEKTRONOVY TM</t>
  </si>
  <si>
    <t xml:space="preserve">SYSTEM DSC  8500 </t>
  </si>
  <si>
    <t>DIGITALIZOVANY SPEKTROMETR</t>
  </si>
  <si>
    <t>6,GA*</t>
  </si>
  <si>
    <t>* část.hrazeno z grant. Agentury</t>
  </si>
  <si>
    <t>DETEKTOROVY SYSTEM POZITRONOVEHO SVAZKU</t>
  </si>
  <si>
    <t xml:space="preserve">9 TESLA SUPRAVODIVY MAGNETICKY SYSTEM </t>
  </si>
  <si>
    <t>DIFRAKTOMETR R-AXIS RAPID II IP</t>
  </si>
  <si>
    <t xml:space="preserve">MIKROSKOP ELEKTRONOVY RASTROVACI LYRA II </t>
  </si>
  <si>
    <t>SYSTEM PRO VSTRIKOVANI PLYNU GITES</t>
  </si>
  <si>
    <t>MIKROSKOP SE SKENUJICI SONDOU - AFM</t>
  </si>
  <si>
    <t>2010</t>
  </si>
  <si>
    <t>8, přísp. SR*</t>
  </si>
  <si>
    <t>* částečně hrazeno z přísp. SR</t>
  </si>
  <si>
    <t>ROZPOUSTECI REFRIGERATOR</t>
  </si>
  <si>
    <t>CCD KAMERA K TEM</t>
  </si>
  <si>
    <t>LASER S PRISLUSENSTVIM</t>
  </si>
  <si>
    <t>KAMERA VISION S PRISLUSENSTVIM</t>
  </si>
  <si>
    <t>SPEKTROMETR THALES</t>
  </si>
  <si>
    <t>PRISTROJ PRO VYSOKOTEP. TERMICKOU ANALYZU</t>
  </si>
  <si>
    <t>SERVROVNA *</t>
  </si>
  <si>
    <t xml:space="preserve">OPTICKA DETEKCNI SEST. </t>
  </si>
  <si>
    <t>EXITACNI LASEROVY FEMTOSEKUNDOVY SYSTEM</t>
  </si>
  <si>
    <t>MIKROSKOP AFM</t>
  </si>
  <si>
    <t>2011</t>
  </si>
  <si>
    <t>NAPRASOVACKA UHV</t>
  </si>
  <si>
    <t>ZETA SIZER</t>
  </si>
  <si>
    <t>INFRACERVENY SPEKTROMETR FTIR</t>
  </si>
  <si>
    <t>DIFRAKTOMETR RTG</t>
  </si>
  <si>
    <t xml:space="preserve">6, přísp SR* </t>
  </si>
  <si>
    <t>MYTHEN 1K DETEKTOR</t>
  </si>
  <si>
    <t>MIKROSKOP ATOMARNICH SIL  DIMENSION EDGE</t>
  </si>
  <si>
    <t>přísp. SR</t>
  </si>
  <si>
    <t>GLOVE BOX</t>
  </si>
  <si>
    <t>CITAC FOTONU</t>
  </si>
  <si>
    <t>PEC S INDUKCNIM OHREVEM</t>
  </si>
  <si>
    <t>MIKROTVRDOMĚR Q10A</t>
  </si>
  <si>
    <t>MIKROMANIPULATOR</t>
  </si>
  <si>
    <t>NANOINDETOR TRIBOSCOPE</t>
  </si>
  <si>
    <t>INGAAS KAMEROVY SYSTEM NIRVANA 640</t>
  </si>
  <si>
    <t>Budova Ke Karlovu 3, MFF</t>
  </si>
  <si>
    <t>RAMANUV SPEKTROMETR T640000</t>
  </si>
  <si>
    <t>2013</t>
  </si>
  <si>
    <t>SESTAVA RASTROVACIHO MIKROSKOPU</t>
  </si>
  <si>
    <t>6, EU RP*</t>
  </si>
  <si>
    <t>*částečně hrazeno ze zahr. EU ramcového projektu</t>
  </si>
  <si>
    <t>ANALYZATOR EDS QUANTAX VC.SW</t>
  </si>
  <si>
    <t>KRYOSYSTEM S PULZNI TRUBICI</t>
  </si>
  <si>
    <t>KAMERA EMICCD SE SPEKTROGRAFEM</t>
  </si>
  <si>
    <t>CLOSED CYCLE CRYOSTAT FOR X-RAY</t>
  </si>
  <si>
    <t>SYSTEM NA PESTOVANI KRYSTALU Z FLUXU</t>
  </si>
  <si>
    <t>MIKROSKOP RASTROVACI ELEKTRONOVY</t>
  </si>
  <si>
    <t>2014</t>
  </si>
  <si>
    <t>SPEKTROSKOPICKY ELIPSOMETR</t>
  </si>
  <si>
    <t>LAUE DIFRAKTOMETR</t>
  </si>
  <si>
    <t>SIVERTUV VOLUMETRICKY SORPCNI ANALYZATOR</t>
  </si>
  <si>
    <t>VISION CBA ANALYSIS SYSTEM</t>
  </si>
  <si>
    <t>NANONIS OSCILLATION CONTROLER STATION</t>
  </si>
  <si>
    <t>HYBRID MONOCHROMATOR</t>
  </si>
  <si>
    <t>6, přísp. SR*</t>
  </si>
  <si>
    <t>ANALYZATOR TERMICKY LABSYS</t>
  </si>
  <si>
    <t>MIKROSKOP ELEKTRONOVY</t>
  </si>
  <si>
    <t>SPEKTROMETR ANDOR S CCD DETEKTOREM</t>
  </si>
  <si>
    <t>STOLEK DEFORMACNI</t>
  </si>
  <si>
    <t>KRYOSTAT S UZAVRENYM CYKLEM</t>
  </si>
  <si>
    <t>2015</t>
  </si>
  <si>
    <t>SPEKTROMETR VCD CHIRALIR-2X</t>
  </si>
  <si>
    <t>KRYOSTAT S UZAVRENYM HELIOVYM CYKLEM</t>
  </si>
  <si>
    <t>CHLADICI JEDNOTKA 3HE S PRISL</t>
  </si>
  <si>
    <t>DELO IONTOVE</t>
  </si>
  <si>
    <t>SLESTOVACI PRISTROJ LEICA EM RES102</t>
  </si>
  <si>
    <t>SPEKTROMETR VAKUOVY PRO SPEKTR. OPTICKE OBORY</t>
  </si>
  <si>
    <t>DETEKTOR K RTG DIFRAKTOMETRU PIXCEL 3D</t>
  </si>
  <si>
    <t>LASER FEMTOSEKUNDOVY</t>
  </si>
  <si>
    <t>KAMERA OCNI</t>
  </si>
  <si>
    <t>ZARIZENI ANALYTICKE PRO FYZIKALNI MERENI</t>
  </si>
  <si>
    <t>CLUSTER VYPOCETNI</t>
  </si>
  <si>
    <t>PEDAGOGICKÁ FAKULTA</t>
  </si>
  <si>
    <t>Mobilní prezentační pracoviště</t>
  </si>
  <si>
    <t>PedF UK - Budova A, Praha 1, Myslíkova 7/208</t>
  </si>
  <si>
    <t>PedF UK - Budova A,  (Brandýs n L.)</t>
  </si>
  <si>
    <t>IT vybavení vzdělávacího střediska</t>
  </si>
  <si>
    <t>Dodávka HW Wifi eduroam</t>
  </si>
  <si>
    <t>PedF UK - Budova, Praha 1, Magdalény Rettigové 4</t>
  </si>
  <si>
    <t>Ústředna Mitel MiVoice MX-One</t>
  </si>
  <si>
    <t>PedF UK - Budova A, Praha 1, Magdalény Rettigové 4</t>
  </si>
  <si>
    <t>Router Cusco6807, Firewall NGFW2130</t>
  </si>
  <si>
    <t>PedF UK - Budova A, Praha 1, Magdalény Rettigové 5</t>
  </si>
  <si>
    <t>Technologie bazénu 1</t>
  </si>
  <si>
    <t>EVANGELICKÁ TEOLOGICKÁ FAKULTA</t>
  </si>
  <si>
    <t>Přístupový systém ACS</t>
  </si>
  <si>
    <t>ETF - děkanát, výuka, Praha 1, Černá 9/646</t>
  </si>
  <si>
    <t>Datové úložiště</t>
  </si>
  <si>
    <t>ÚVT - Jinonice</t>
  </si>
  <si>
    <t>Skener A2</t>
  </si>
  <si>
    <t>ETF - knihovna, výuka, Praha 1, Černá 9/646</t>
  </si>
  <si>
    <t>ÚVT - Ovocný trh</t>
  </si>
  <si>
    <t>Konverzní modul</t>
  </si>
  <si>
    <t>FAKULTA SOCIÁLNÍCH VĚD</t>
  </si>
  <si>
    <t>FSV - Praha 1, Smetanovo nábř. 6/995</t>
  </si>
  <si>
    <t>Vybavení pracoviště IT - sestava serverů</t>
  </si>
  <si>
    <t>Ústav výpočetní techniky</t>
  </si>
  <si>
    <t>Servery pro zálohování a monitoring</t>
  </si>
  <si>
    <t>serverovna Ovocný trh</t>
  </si>
  <si>
    <t>Serverová infrastruktura pro VMWare</t>
  </si>
  <si>
    <t>serverovna Jinonice</t>
  </si>
  <si>
    <t>Zařízení pro videokonference</t>
  </si>
  <si>
    <t xml:space="preserve">areál RUK </t>
  </si>
  <si>
    <t>Implementace a podpora provozu aplikace pro výdej průkazů UK</t>
  </si>
  <si>
    <t>Cluster FW pro RUK</t>
  </si>
  <si>
    <t>Ovocný trh/U Kříže</t>
  </si>
  <si>
    <t>Bladeservery</t>
  </si>
  <si>
    <t>Rozšíření studijního informačního systému</t>
  </si>
  <si>
    <t>Rozšíření systému OBD pro evidenci publikační činnosti</t>
  </si>
  <si>
    <t>ústředna telefonní</t>
  </si>
  <si>
    <t>Ovocný trh</t>
  </si>
  <si>
    <t>OP mimo OP VVV</t>
  </si>
  <si>
    <t>Výpočetní cluster pro výpočty projektu Urbi Pragensi</t>
  </si>
  <si>
    <t>rektorát UK, Ovocný trh</t>
  </si>
  <si>
    <t>Plánováno pro ERDF II</t>
  </si>
  <si>
    <t>Rekonstrukce výtahu plošin pro zdravotně handicapované</t>
  </si>
  <si>
    <t>Plánováno do ERDF II</t>
  </si>
  <si>
    <t>BIOCEV, pracoviště 1. LF UK, Průmyslová 595, 252 50 Vestec</t>
  </si>
  <si>
    <t>1. LF - Děkanát - Kateřinská 32, Praha 2, 121 08; Ústav vědeckých informací, Praha 2, U Nemocnice 4; Anatomický ústav, U Nemocnice 3, Praha 2; Ústav biochemie a experimentální onkologie, Praha 2, U Nemocnice 5; Ústav biologie a lékařské genetiky, Purkyňův ústav, Praha 2, Albertov 4; rmakologický ústav, Praha 2, Albertov 4</t>
  </si>
  <si>
    <t>"Realizovaná veřejná zakázka, soubor přístrojů napříč fakultou, přesné umístění dílčích zařízení:
1. LF - Děkanát - Kateřinská 32, Praha 2, 121 08
3.033 posluchárna 
3.073 posluchárna 
3.074 seminárka 
1.089 posluchárna 
1.090 seminárka 
2.111 velká zasedačka 
2.108 seminární místnost 
1. LF - Ústav vědeckých informací, Praha 2, U Nemocnice 4
1.26 posluchárna 
1.06 Počítačová učebna 
1.07 Počítačová učebna)
1.30 učebna 
2.01 seminární místnost 
2.17 učebna
1. LF - Anatomický ústav, U Nemocnice 3, Praha 2, 128 00
Velká posluchárna 
Velká posluchárna 2 
1. LF - Ústav biochemie a experimentální onkologie, Praha 2, U Nemocnice 5
1. LF - Ústav biologie a lékařské genetiky, Purkyňův ústav, Praha 2, Albertov 4
Rotunda 
Rotunda 2 
1. LF - Farmakologický ústav, Praha 2, Albertov 4
Posluchárna</t>
  </si>
  <si>
    <t>Ústav biofyziky a informatiky, Salmovská 1, Praha 2, 120 00</t>
  </si>
  <si>
    <t>Sekvenovací zařízení</t>
  </si>
  <si>
    <t>Ústav biochemie a experimentální onkologie, Praha 2, U Nemocnice 5</t>
  </si>
  <si>
    <t>1.LF - Ústav biofyziky a informatiky, Salmovská 1, Praha 2, 120 00</t>
  </si>
  <si>
    <t>, CZ.02.2.67/0.0/0.0/16_016/0002530</t>
  </si>
  <si>
    <t>Soubor vybavení pro simulační medicínu</t>
  </si>
  <si>
    <t>Plánováno pro Mephared 2</t>
  </si>
  <si>
    <t>simulátory</t>
  </si>
  <si>
    <t>virtuální pitevní stůl</t>
  </si>
  <si>
    <t>AV technika - Velká posluchárna v budově teoretických ústavů a Velká posluchárna v EC</t>
  </si>
  <si>
    <t>LF HK - areál Šimkova a Výukové centrum v areálu FN</t>
  </si>
  <si>
    <t>Plánováno pro Mephared 2
Zařízení distribuuje dusík pro více přístrojů v laboratoři.</t>
  </si>
  <si>
    <t>Plánováno pro Mephared 2
-Automatický TLC-sampler (679 tis)
-Preparativní flash chromatograf (702 tis)
- SLEE MNT motorický kryostat pro pokročilé aplikace (618 tis)
- Molekulové modelování (238 tis)
-Mikrovlnný reaktor s fokusovaným polem a s automatickým podavačem (832 tis)
- Výzkumná laboratoř I (895 tis)
-Váhovna pro základní výuku (900 tis)
- Quark RMR s nezbytnými dopňky pro měření (750 tis)
- Multi Myograph System 620M (615 tis)
- Fluorescencni mikroskop s CCD  (250 tis)
-CO inkubátor s UV lampou, možností plynové sterilizace a přívodem CO2 a O2, tlakový ventil (210 tis)
- Databáze lékových interakcí (350 tis)</t>
  </si>
  <si>
    <t>Plánováno pro Mephared 2
Přístroj 1: Disoluční přístroj SOTAX CE 7smart (USP 4) On/Off Line UVVIS s kolektorem pro automatický odběr vzorků a s Winsotax disolučním softwarem
Přístroj 2: Laboratorní lyofilizátor Alpha 1-4 LSCplus - kombinace deskového a baňkového systému pro lyofilizaci s kontrolou procesu sušení při stabilizaci léčiv, proteinů, peptidů, nosičových systémů, s detektorem Tg
Přístroj 3: NanoAssemblr™ Benchtop</t>
  </si>
  <si>
    <t>Plánováno pro Mephared 2
Jde v rámci fakulty o unikátní přístroj umožňující měření aktivity beta-zářičů v biologických vzorcích na inkubační destičce, které se běžně používají při buněčných in vitro studiích. Případně je možné souběžné měření radioaktivity a luminiscence v jednom vzorku.</t>
  </si>
  <si>
    <t>Plánováno pro ERDF II.
Záložní úložiště dat z fakultních systémů (200 TB)</t>
  </si>
  <si>
    <t>Plánováno pro Mephared 2
Jedná se o poměrně unikátní přístroj pro přípravu řezů z živé tkáně včetně lidské. Výhodou takto připravené tkáně je tvorba tzv. mikroorgánů, které funkčně reprezentují původní tkáň, avšak jsou mnohem menší.</t>
  </si>
  <si>
    <t>Plánováno pro Mephared 2
Laboratoř bude obsahovat Millar telemetry systém a ADVantage Small Animal PV Foundation Systém (jedinečný přístroj pro měření fyziologie srdce).</t>
  </si>
  <si>
    <t>Plánováno pro Mephared 2
Tento přístroj by výrazně pomohl podpořit stávající praktickou výuku v rámci předmětu Pharmacokinetics</t>
  </si>
  <si>
    <t>Plánováno pro Mephared 2
Přístroj představuje vysoce unikátní přístroj pro měření účinku vyvíjených léčiv na buněčné modely, včetně měření toxického, metabolického nebo redoxního potenciálu testovaných látek včetně přírodních látek nebo nanoformulací.</t>
  </si>
  <si>
    <t>FaF HK</t>
  </si>
  <si>
    <t>Plánováno pro Mephared 2
Přístroj pro přípravu subcelulárních frakcí z homogenátu biologického materiálu, možnost dosáhnout až 800000 RCF.</t>
  </si>
  <si>
    <t>Plánováno pro Mephared 2
Laboratoř bude obsahovat UHPLC s fluorescenčním detektorem, hlubokomrazící boxy (velký), hlubokomrazící box (menší).</t>
  </si>
  <si>
    <t>Plánováno pro Mephared 2
Laboratoř bude obsahovat laminární boxy, inkubátor CO2, centrifugu, inkubátor O2/CO2, koncentrátor, laboratorní inkubátor s chlazením, třepačku inkubovaná s orbitálním pohybem, termocykler, PCR box, spektrofotometr nanodrop, software Geneious.</t>
  </si>
  <si>
    <t>Plánováno pro Mephared 2
Laboratoř bude obsahovat laminární box, inkubátor CO2, centrifuga, PCR box větší, izofluranová anestezie.</t>
  </si>
  <si>
    <t>Plánováno pro Mephared 2
Praktikárna bude osahovat 30ks laboratorních mikroskopů binokulární LS 1001 a Inkubátor s orbitálním pohybem.</t>
  </si>
  <si>
    <t>Plánováno pro Mephared 2
Laboratoř bude obsahovat Protein Simple Wes, bunečný inkubátor, kameru vhodnou do CO2 inkubátoru, Cell counter, Cryo Storage tank.</t>
  </si>
  <si>
    <t>Plánováno pro Mephared 2
Instrumentace pro přípravu vzorků, sběr subcelulárních frakcí buněk/mikroorganismů,</t>
  </si>
  <si>
    <t>Plánováno pro Mephared 2
Přístroj představuje jeden z nejmodernějších a nejprogresivnějších způsobů možnosti analýzy buněk a mikroorganismů. Další jedinečnou vlastností je možnost analýzy v 96-jamkových panelech.</t>
  </si>
  <si>
    <t>Plánováno pro Mephared 2
Světelný a fluorescenční mikroskop pro výuky praktických cvičení z Histologie a histologických technik pro prezenční a kombinovanou formu v bakalářském studjním programu Laboratorní diagnostika ve zdravotnictví. Pro demonstraci histologických a imunohistochemických barvení, metod kvantifikace. Dále pro výuku PGS studentů v programech Farmacie a Zdravotnická bioanalytika zejména s důrazem na detekci vybraných proteinů v cévách játrech a placentě pomocí imunohistochemických metod.</t>
  </si>
  <si>
    <t>Plánováno pro Mephared 2
Laboratř bude obsahovat SIChrom, DAD spektrometr, UV lampu, Raman/IČ, Atomová Absopční Spektrometrie AAS, elektroanalýza, potenciometrie - ISE.</t>
  </si>
  <si>
    <t>Plánováno pro Mephared 2
Laboratoř bude obsahovat: SFC komplet, SPE manifold, vývěvy, pH metry.</t>
  </si>
  <si>
    <t>FaF UK</t>
  </si>
  <si>
    <t>Plánováno pro Mephared II</t>
  </si>
  <si>
    <t>Laboratoř bude obsahovat jednoduché LC + jednoduché GC po výukuFD edtektor k LC.
Plánováno pro Mephared 2</t>
  </si>
  <si>
    <t>Laborotař bude obsahovat: vakuová odparka se zdrojem vakua, Promítací mikroskop-BX43F MICROSCOPE FRAME with LIGHT MANAGER SYSTÉM with facilities, Mikroskopy,Synergy™ HTX Multi-Mode Microplate Reader, stolní autokláv.
Plánováno pro Mephared 2</t>
  </si>
  <si>
    <t>Unikátní přístroj umožňující přímé měření MS spekter ihned po separaci přímo z TLC či HPTLC desky. Tento přístroj umožní monitorovat chemické reakce, sledovat proces čištění látek i analýzu  biologického materiálu. 
Plánováno pro Mephared 2</t>
  </si>
  <si>
    <t>Laborotař bude obsahovat :Mikroanalytické váhy, 2 ks vakuová stanice, 2 ks vakuová odparka, sušárna skla, váhy na 4 desetinná místa, předvážky, UV-kabinet, rozvod linky vakuum-inert, kombinovaná lednička na chemikálie, 0.5 ks chladící systém, myčka chemického skla.
Plánováno pro Mephared 2</t>
  </si>
  <si>
    <t>Plánováno pro Mephared 2
Laboratoř pro praktickou výuku nově vznikajícího doktorského studijního programu Fyzikální farmacie. Dále pro vypracování bakalářských a diplomových prací pro studenty zdravotnické bioanalytiky i farmacie.
Laborotař bude obsahovat několik specifických přístrojů:
Potenciostat/galvanostat s vysokým proudovým rozlišením, se širokým frekvenčním rozsahem a se širokým proudovým rozsahem.
LigandTracer Green, přístroj s fluorescenční detekcí; 
real-time měření kinetiky interakcí receptor - fluorescenčně značený ligand.</t>
  </si>
  <si>
    <t>Plánováno pro Mephared 2
Jedinečný přístroj pro praktickou výuku předmětů farmaceutická technologie, biofyzika, fyzikální chemie, organická a analytická chemie pro studenty bakalářských (zdravotnická bioanalytika), magisterských (farmacie) a doktorských studijních programů, včetně nově vznikajícího doktorského studijního programu Fyzikální farmacie. Zcela unikátní měřící technika pro hodnocení vlastností materiálů (pomocných látek) při vývoji nových lékových forem, hodnocení lamelárního uspořádání lipidů v modelových membránách či jiných modelech, hodnocení polymorfismu a textury materiálů.</t>
  </si>
  <si>
    <t>spektroradiometr</t>
  </si>
  <si>
    <t>Makromolekulární chemie a další programy, ve kterých budou vytvořeny předměty v cizím jazyce</t>
  </si>
  <si>
    <t>Plánováno v ERDF II</t>
  </si>
  <si>
    <t>Vybavení výukových učeben</t>
  </si>
  <si>
    <t>Využití pro studenty s SP napříč UK</t>
  </si>
  <si>
    <t>Přístrojové vybavení warm-up zóny a tělocvičny pro studenty se specifickými potřebami</t>
  </si>
  <si>
    <t>Využití pro studenty se SP napříč UK</t>
  </si>
  <si>
    <t>Vybavení přednáškové posluchárny</t>
  </si>
  <si>
    <t>plánováno ERDF II</t>
  </si>
  <si>
    <t>Ústřední knihovna UK, Praha 6</t>
  </si>
  <si>
    <t>6 mil. Kč je v projektu 8562, 300 tis. Kč je v projektu 8561 - ve stejné výzvě</t>
  </si>
  <si>
    <t>Uvádí se dovybavení jedinečnými přístroji nebo HW/SW nebo soubory přístrojů tvořících funkční celek (laboratoř, učebna), popř. přístrojovým vybavení pro zdravotně postižené studenty,  s pořizovací cenou nad 1 mil. Kč.</t>
  </si>
  <si>
    <t>U objektů, jejichž rekonstrukce, dobudování nebo výstavba již probíhá, je uvedeno registrační číslo projektu, v jehož rámci jsou tyto aktivity financovány</t>
  </si>
  <si>
    <t>U přístrojů, které již byly pořízeny v rámci realizovaného projektu OP VVV, nebo jsou součástí rozpočtu schváleného projektu OP VVV, je uvedeno registrační číslo daného projektu a skutečný/plánovaný rok pořízení</t>
  </si>
  <si>
    <t>V tabulce jsou uvedeny jedinečné přístroje, popř. funkční soubory (kompletní vybavení laboratoří, učeben, HW a pod.) nebo nehmotný majetek (SW), pořízené v letech 2007–2018 s pořizovací cenou nad 1 mil. Kč, financované ze zdrojů mimo OP VVV</t>
  </si>
  <si>
    <t>11/2018</t>
  </si>
  <si>
    <t>V tabulce jsou uvedeny projekty financované z fondů ESIF, popř. z jiných zdrojů, v letech 2007 - 2019</t>
  </si>
  <si>
    <t>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</si>
</sst>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K_č"/>
  </numFmts>
  <fonts count="34" x14ac:knownFonts="1">
    <font>
      <sz val="10"/>
      <name val="Arial"/>
      <family val="2"/>
      <charset val="238"/>
    </font>
    <font>
      <sz val="11"/>
      <color theme="1"/>
      <name val="Calibri"/>
      <family val="2"/>
      <charset val="238"/>
      <scheme val="minor"/>
    </font>
    <font>
      <b/>
      <sz val="14"/>
      <name val="Arial"/>
      <family val="2"/>
      <charset val="238"/>
    </font>
    <font>
      <sz val="14"/>
      <name val="Arial"/>
      <family val="2"/>
      <charset val="238"/>
    </font>
    <font>
      <b/>
      <sz val="10"/>
      <name val="Arial"/>
      <family val="2"/>
      <charset val="238"/>
    </font>
    <font>
      <b/>
      <i/>
      <sz val="10"/>
      <name val="Arial"/>
      <family val="2"/>
      <charset val="238"/>
    </font>
    <font>
      <i/>
      <sz val="10"/>
      <name val="Arial"/>
      <family val="2"/>
      <charset val="238"/>
    </font>
    <font>
      <sz val="8"/>
      <name val="Arial"/>
      <family val="2"/>
      <charset val="238"/>
    </font>
    <font>
      <b/>
      <i/>
      <u/>
      <sz val="10"/>
      <name val="Arial"/>
      <family val="2"/>
      <charset val="238"/>
    </font>
    <font>
      <b/>
      <sz val="9"/>
      <name val="Arial"/>
      <family val="2"/>
      <charset val="238"/>
    </font>
    <font>
      <sz val="10"/>
      <name val="Arial"/>
      <family val="2"/>
      <charset val="238"/>
    </font>
    <font>
      <b/>
      <sz val="14"/>
      <name val="Century Gothic"/>
      <family val="2"/>
      <charset val="238"/>
    </font>
    <font>
      <sz val="14"/>
      <name val="Century Gothic"/>
      <family val="2"/>
      <charset val="238"/>
    </font>
    <font>
      <b/>
      <sz val="10"/>
      <name val="Century Gothic"/>
      <family val="2"/>
      <charset val="238"/>
    </font>
    <font>
      <b/>
      <i/>
      <sz val="10"/>
      <name val="Century Gothic"/>
      <family val="2"/>
      <charset val="238"/>
    </font>
    <font>
      <sz val="10"/>
      <name val="Century Gothic"/>
      <family val="2"/>
      <charset val="238"/>
    </font>
    <font>
      <b/>
      <u/>
      <sz val="10"/>
      <name val="Century Gothic"/>
      <family val="2"/>
      <charset val="238"/>
    </font>
    <font>
      <b/>
      <sz val="9"/>
      <name val="Century Gothic"/>
      <family val="2"/>
      <charset val="238"/>
    </font>
    <font>
      <b/>
      <vertAlign val="superscript"/>
      <sz val="10"/>
      <name val="Century Gothic"/>
      <family val="2"/>
      <charset val="238"/>
    </font>
    <font>
      <sz val="8"/>
      <name val="Century Gothic"/>
      <family val="2"/>
      <charset val="238"/>
    </font>
    <font>
      <vertAlign val="superscript"/>
      <sz val="8"/>
      <name val="Century Gothic"/>
      <family val="2"/>
      <charset val="238"/>
    </font>
    <font>
      <b/>
      <i/>
      <u/>
      <sz val="10"/>
      <name val="Century Gothic"/>
      <family val="2"/>
      <charset val="238"/>
    </font>
    <font>
      <sz val="8"/>
      <color rgb="FFFF0000"/>
      <name val="Century Gothic"/>
      <family val="2"/>
      <charset val="238"/>
    </font>
    <font>
      <i/>
      <sz val="10"/>
      <name val="Century Gothic"/>
      <family val="2"/>
      <charset val="238"/>
    </font>
    <font>
      <i/>
      <vertAlign val="superscript"/>
      <sz val="10"/>
      <name val="Century Gothic"/>
      <family val="2"/>
      <charset val="238"/>
    </font>
    <font>
      <b/>
      <sz val="10"/>
      <color rgb="FFFF0000"/>
      <name val="Century Gothic"/>
      <family val="2"/>
      <charset val="238"/>
    </font>
    <font>
      <i/>
      <sz val="8"/>
      <name val="Century Gothic"/>
      <family val="2"/>
      <charset val="238"/>
    </font>
    <font>
      <b/>
      <i/>
      <sz val="8"/>
      <name val="Century Gothic"/>
      <family val="2"/>
      <charset val="238"/>
    </font>
    <font>
      <sz val="11"/>
      <name val="Calibri"/>
      <family val="2"/>
      <charset val="238"/>
      <scheme val="minor"/>
    </font>
    <font>
      <b/>
      <sz val="14"/>
      <name val="Calibri"/>
      <family val="2"/>
      <scheme val="minor"/>
    </font>
    <font>
      <b/>
      <sz val="11"/>
      <name val="Calibri"/>
      <family val="2"/>
      <scheme val="minor"/>
    </font>
    <font>
      <sz val="12"/>
      <color rgb="FF000000"/>
      <name val="Calibri"/>
      <family val="2"/>
      <charset val="238"/>
    </font>
    <font>
      <b/>
      <sz val="8"/>
      <name val="Century Gothic"/>
      <family val="2"/>
      <charset val="238"/>
    </font>
    <font>
      <sz val="8"/>
      <color rgb="FF000000"/>
      <name val="Century Gothic"/>
      <family val="2"/>
      <charset val="238"/>
    </font>
  </fonts>
  <fills count="6">
    <fill>
      <patternFill patternType="none"/>
    </fill>
    <fill>
      <patternFill patternType="gray125"/>
    </fill>
    <fill>
      <patternFill patternType="solid">
        <fgColor rgb="FFDDDDDD"/>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4">
    <xf numFmtId="0" fontId="0" fillId="0" borderId="0"/>
    <xf numFmtId="0" fontId="10" fillId="0" borderId="0"/>
    <xf numFmtId="0" fontId="1" fillId="0" borderId="0"/>
    <xf numFmtId="0" fontId="28" fillId="0" borderId="0"/>
  </cellStyleXfs>
  <cellXfs count="318">
    <xf numFmtId="0" fontId="0" fillId="0" borderId="0" xfId="0"/>
    <xf numFmtId="0" fontId="0" fillId="0" borderId="0" xfId="0" applyFill="1" applyAlignment="1">
      <alignmen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vertical="center"/>
    </xf>
    <xf numFmtId="1" fontId="7" fillId="0" borderId="14" xfId="0" applyNumberFormat="1" applyFont="1" applyFill="1" applyBorder="1" applyAlignment="1">
      <alignment horizontal="center" vertical="center"/>
    </xf>
    <xf numFmtId="1" fontId="7" fillId="2" borderId="17" xfId="0" applyNumberFormat="1" applyFont="1" applyFill="1" applyBorder="1" applyAlignment="1">
      <alignment vertical="center"/>
    </xf>
    <xf numFmtId="1" fontId="7" fillId="2" borderId="18" xfId="0" applyNumberFormat="1" applyFont="1" applyFill="1" applyBorder="1" applyAlignment="1">
      <alignment vertical="center"/>
    </xf>
    <xf numFmtId="0" fontId="3" fillId="0" borderId="0" xfId="0" applyFont="1" applyFill="1"/>
    <xf numFmtId="0" fontId="4" fillId="0" borderId="0" xfId="0" applyFont="1" applyFill="1"/>
    <xf numFmtId="0" fontId="5" fillId="0" borderId="0" xfId="0" applyFont="1" applyFill="1"/>
    <xf numFmtId="0" fontId="0" fillId="0" borderId="0" xfId="0" applyFill="1"/>
    <xf numFmtId="0" fontId="0" fillId="0" borderId="0" xfId="0" applyFont="1" applyFill="1"/>
    <xf numFmtId="49" fontId="7" fillId="0" borderId="23" xfId="0" applyNumberFormat="1" applyFont="1" applyFill="1" applyBorder="1" applyAlignment="1">
      <alignment horizontal="left" vertical="center" wrapText="1"/>
    </xf>
    <xf numFmtId="3" fontId="7" fillId="2" borderId="18" xfId="0" applyNumberFormat="1" applyFont="1" applyFill="1" applyBorder="1" applyAlignment="1">
      <alignment horizontal="right" wrapText="1"/>
    </xf>
    <xf numFmtId="1" fontId="7" fillId="2" borderId="24" xfId="0" applyNumberFormat="1" applyFont="1" applyFill="1" applyBorder="1" applyAlignment="1">
      <alignment horizontal="center" vertical="center"/>
    </xf>
    <xf numFmtId="0" fontId="8" fillId="0" borderId="0" xfId="0" applyFont="1" applyFill="1"/>
    <xf numFmtId="0" fontId="6" fillId="0" borderId="0" xfId="0" applyFont="1" applyFill="1"/>
    <xf numFmtId="0" fontId="0" fillId="0" borderId="0" xfId="0" applyFont="1" applyAlignment="1">
      <alignment horizontal="center" vertical="center"/>
    </xf>
    <xf numFmtId="0" fontId="0" fillId="0" borderId="0" xfId="0" applyFont="1" applyFill="1" applyAlignment="1">
      <alignment horizontal="center" vertical="center"/>
    </xf>
    <xf numFmtId="0" fontId="12" fillId="0" borderId="0" xfId="1" applyFont="1" applyFill="1"/>
    <xf numFmtId="0" fontId="13" fillId="0" borderId="0" xfId="1" applyFont="1" applyFill="1"/>
    <xf numFmtId="0" fontId="14" fillId="0" borderId="0" xfId="1" applyFont="1" applyFill="1"/>
    <xf numFmtId="0" fontId="15" fillId="0" borderId="0" xfId="1" applyFont="1" applyFill="1"/>
    <xf numFmtId="49" fontId="14" fillId="0" borderId="0" xfId="1" applyNumberFormat="1" applyFont="1" applyFill="1"/>
    <xf numFmtId="0" fontId="16" fillId="0" borderId="0" xfId="1" applyFont="1" applyFill="1" applyBorder="1"/>
    <xf numFmtId="0" fontId="13" fillId="2" borderId="6" xfId="1" applyFont="1" applyFill="1" applyBorder="1" applyAlignment="1">
      <alignment horizontal="center" vertical="center" wrapText="1"/>
    </xf>
    <xf numFmtId="0" fontId="15" fillId="0" borderId="0" xfId="1" applyFont="1" applyFill="1" applyAlignment="1">
      <alignment wrapText="1"/>
    </xf>
    <xf numFmtId="1" fontId="19" fillId="0" borderId="9" xfId="1" applyNumberFormat="1" applyFont="1" applyFill="1" applyBorder="1" applyAlignment="1">
      <alignment horizontal="center" vertical="center"/>
    </xf>
    <xf numFmtId="1" fontId="19" fillId="0" borderId="13" xfId="1" applyNumberFormat="1" applyFont="1" applyFill="1" applyBorder="1" applyAlignment="1">
      <alignment vertical="center"/>
    </xf>
    <xf numFmtId="0" fontId="19" fillId="0" borderId="16" xfId="1" applyNumberFormat="1" applyFont="1" applyFill="1" applyBorder="1" applyAlignment="1">
      <alignment horizontal="center" vertical="center"/>
    </xf>
    <xf numFmtId="49" fontId="19" fillId="0" borderId="16" xfId="1" applyNumberFormat="1" applyFont="1" applyFill="1" applyBorder="1" applyAlignment="1">
      <alignment horizontal="center" vertical="center"/>
    </xf>
    <xf numFmtId="3" fontId="19" fillId="0" borderId="10" xfId="1" applyNumberFormat="1" applyFont="1" applyFill="1" applyBorder="1" applyAlignment="1">
      <alignment vertical="center"/>
    </xf>
    <xf numFmtId="3" fontId="19" fillId="2" borderId="10" xfId="1" applyNumberFormat="1" applyFont="1" applyFill="1" applyBorder="1" applyAlignment="1">
      <alignment horizontal="right" vertical="center"/>
    </xf>
    <xf numFmtId="3" fontId="19" fillId="2" borderId="13" xfId="1" applyNumberFormat="1" applyFont="1" applyFill="1" applyBorder="1" applyAlignment="1">
      <alignment horizontal="right" vertical="center"/>
    </xf>
    <xf numFmtId="1" fontId="19" fillId="0" borderId="10" xfId="1" applyNumberFormat="1" applyFont="1" applyFill="1" applyBorder="1" applyAlignment="1">
      <alignment horizontal="center" vertical="center"/>
    </xf>
    <xf numFmtId="49" fontId="19" fillId="0" borderId="10" xfId="1" applyNumberFormat="1" applyFont="1" applyFill="1" applyBorder="1" applyAlignment="1">
      <alignment horizontal="center" vertical="center"/>
    </xf>
    <xf numFmtId="49" fontId="19" fillId="0" borderId="21" xfId="1" applyNumberFormat="1" applyFont="1" applyFill="1" applyBorder="1" applyAlignment="1">
      <alignment horizontal="left" vertical="center"/>
    </xf>
    <xf numFmtId="0" fontId="19" fillId="0" borderId="13" xfId="1" applyNumberFormat="1" applyFont="1" applyFill="1" applyBorder="1" applyAlignment="1">
      <alignment horizontal="center" vertical="center"/>
    </xf>
    <xf numFmtId="49" fontId="19" fillId="0" borderId="13" xfId="1" applyNumberFormat="1" applyFont="1" applyFill="1" applyBorder="1" applyAlignment="1">
      <alignment horizontal="center" vertical="center"/>
    </xf>
    <xf numFmtId="1" fontId="19" fillId="0" borderId="12" xfId="1" applyNumberFormat="1" applyFont="1" applyFill="1" applyBorder="1" applyAlignment="1">
      <alignment horizontal="center" vertical="center"/>
    </xf>
    <xf numFmtId="1" fontId="19" fillId="0" borderId="13" xfId="1" applyNumberFormat="1" applyFont="1" applyFill="1" applyBorder="1" applyAlignment="1">
      <alignment horizontal="center" vertical="center"/>
    </xf>
    <xf numFmtId="3" fontId="19" fillId="0" borderId="13" xfId="1" applyNumberFormat="1" applyFont="1" applyFill="1" applyBorder="1" applyAlignment="1">
      <alignment vertical="center"/>
    </xf>
    <xf numFmtId="49" fontId="19" fillId="0" borderId="22" xfId="1" applyNumberFormat="1" applyFont="1" applyFill="1" applyBorder="1" applyAlignment="1">
      <alignment horizontal="left" vertical="center"/>
    </xf>
    <xf numFmtId="1" fontId="19" fillId="0" borderId="13" xfId="1" applyNumberFormat="1" applyFont="1" applyFill="1" applyBorder="1" applyAlignment="1">
      <alignment vertical="center" wrapText="1"/>
    </xf>
    <xf numFmtId="49" fontId="19" fillId="0" borderId="13" xfId="1" applyNumberFormat="1" applyFont="1" applyFill="1" applyBorder="1" applyAlignment="1">
      <alignment horizontal="left" vertical="center" wrapText="1"/>
    </xf>
    <xf numFmtId="49" fontId="19" fillId="3" borderId="22" xfId="1" applyNumberFormat="1" applyFont="1" applyFill="1" applyBorder="1" applyAlignment="1">
      <alignment horizontal="left" vertical="center"/>
    </xf>
    <xf numFmtId="49" fontId="19" fillId="0" borderId="22" xfId="1" applyNumberFormat="1" applyFont="1" applyFill="1" applyBorder="1" applyAlignment="1">
      <alignment horizontal="left" vertical="center" wrapText="1"/>
    </xf>
    <xf numFmtId="0" fontId="19" fillId="0" borderId="13" xfId="1" applyFont="1" applyFill="1" applyBorder="1" applyAlignment="1">
      <alignment horizontal="center" vertical="center"/>
    </xf>
    <xf numFmtId="1" fontId="19" fillId="0" borderId="10" xfId="1" applyNumberFormat="1" applyFont="1" applyFill="1" applyBorder="1" applyAlignment="1">
      <alignment vertical="center"/>
    </xf>
    <xf numFmtId="1" fontId="19" fillId="0" borderId="10" xfId="1" applyNumberFormat="1" applyFont="1" applyFill="1" applyBorder="1" applyAlignment="1">
      <alignment vertical="center" wrapText="1"/>
    </xf>
    <xf numFmtId="3" fontId="19" fillId="0" borderId="13" xfId="1" applyNumberFormat="1" applyFont="1" applyFill="1" applyBorder="1" applyAlignment="1">
      <alignment horizontal="right" vertical="center"/>
    </xf>
    <xf numFmtId="1" fontId="19" fillId="2" borderId="17" xfId="1" applyNumberFormat="1" applyFont="1" applyFill="1" applyBorder="1"/>
    <xf numFmtId="1" fontId="19" fillId="2" borderId="18" xfId="1" applyNumberFormat="1" applyFont="1" applyFill="1" applyBorder="1"/>
    <xf numFmtId="1" fontId="19" fillId="2" borderId="18" xfId="1" applyNumberFormat="1" applyFont="1" applyFill="1" applyBorder="1" applyAlignment="1">
      <alignment horizontal="center"/>
    </xf>
    <xf numFmtId="3" fontId="19" fillId="2" borderId="18" xfId="1" applyNumberFormat="1" applyFont="1" applyFill="1" applyBorder="1" applyAlignment="1">
      <alignment horizontal="right"/>
    </xf>
    <xf numFmtId="0" fontId="15" fillId="2" borderId="18" xfId="1" applyFont="1" applyFill="1" applyBorder="1"/>
    <xf numFmtId="0" fontId="15" fillId="2" borderId="24" xfId="1" applyFont="1" applyFill="1" applyBorder="1"/>
    <xf numFmtId="0" fontId="21" fillId="0" borderId="0" xfId="1" applyFont="1" applyFill="1"/>
    <xf numFmtId="1" fontId="22" fillId="0" borderId="0" xfId="1" applyNumberFormat="1" applyFont="1" applyFill="1" applyBorder="1"/>
    <xf numFmtId="1" fontId="19" fillId="0" borderId="0" xfId="1" applyNumberFormat="1" applyFont="1" applyFill="1" applyBorder="1"/>
    <xf numFmtId="0" fontId="14" fillId="0" borderId="0" xfId="1" applyFont="1" applyFill="1" applyAlignment="1">
      <alignment vertical="center"/>
    </xf>
    <xf numFmtId="0" fontId="15" fillId="0" borderId="0" xfId="1" applyFont="1" applyAlignment="1">
      <alignment vertical="center"/>
    </xf>
    <xf numFmtId="0" fontId="15"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center" vertical="center"/>
    </xf>
    <xf numFmtId="0" fontId="15" fillId="0" borderId="0" xfId="1" applyFont="1" applyAlignment="1">
      <alignment horizontal="center" vertical="center"/>
    </xf>
    <xf numFmtId="0" fontId="23" fillId="0" borderId="0" xfId="1" applyFont="1" applyAlignment="1">
      <alignment vertical="center"/>
    </xf>
    <xf numFmtId="0" fontId="15" fillId="0" borderId="0" xfId="1" applyFont="1"/>
    <xf numFmtId="0" fontId="23" fillId="0" borderId="0" xfId="1" applyFont="1" applyFill="1"/>
    <xf numFmtId="0" fontId="23" fillId="0" borderId="0" xfId="1" applyFont="1" applyFill="1" applyAlignment="1">
      <alignment vertical="center" wrapText="1"/>
    </xf>
    <xf numFmtId="0" fontId="15" fillId="0" borderId="0" xfId="1" applyFont="1" applyFill="1" applyAlignment="1">
      <alignment horizontal="left" vertical="center"/>
    </xf>
    <xf numFmtId="0" fontId="15" fillId="4" borderId="24" xfId="1" applyFont="1" applyFill="1" applyBorder="1" applyAlignment="1">
      <alignment vertical="center"/>
    </xf>
    <xf numFmtId="1" fontId="19" fillId="2" borderId="25" xfId="1" applyNumberFormat="1" applyFont="1" applyFill="1" applyBorder="1" applyAlignment="1">
      <alignment horizontal="center" vertical="center"/>
    </xf>
    <xf numFmtId="1" fontId="19" fillId="2" borderId="18" xfId="1" applyNumberFormat="1" applyFont="1" applyFill="1" applyBorder="1" applyAlignment="1">
      <alignment horizontal="center" vertical="center"/>
    </xf>
    <xf numFmtId="3" fontId="19" fillId="2" borderId="18" xfId="1" applyNumberFormat="1" applyFont="1" applyFill="1" applyBorder="1" applyAlignment="1">
      <alignment vertical="center"/>
    </xf>
    <xf numFmtId="1" fontId="19" fillId="2" borderId="18" xfId="1" applyNumberFormat="1" applyFont="1" applyFill="1" applyBorder="1" applyAlignment="1">
      <alignment vertical="center"/>
    </xf>
    <xf numFmtId="1" fontId="19" fillId="2" borderId="17" xfId="1" applyNumberFormat="1" applyFont="1" applyFill="1" applyBorder="1" applyAlignment="1">
      <alignment vertical="center"/>
    </xf>
    <xf numFmtId="1" fontId="19" fillId="0" borderId="22" xfId="1" applyNumberFormat="1" applyFont="1" applyFill="1" applyBorder="1" applyAlignment="1">
      <alignment horizontal="center" vertical="center"/>
    </xf>
    <xf numFmtId="1" fontId="19" fillId="0" borderId="26" xfId="1" applyNumberFormat="1" applyFont="1" applyFill="1" applyBorder="1" applyAlignment="1">
      <alignment horizontal="center" vertical="center"/>
    </xf>
    <xf numFmtId="1" fontId="19" fillId="0" borderId="6" xfId="1" applyNumberFormat="1" applyFont="1" applyFill="1" applyBorder="1" applyAlignment="1">
      <alignment horizontal="center" vertical="center"/>
    </xf>
    <xf numFmtId="3" fontId="19" fillId="2" borderId="6" xfId="1" applyNumberFormat="1" applyFont="1" applyFill="1" applyBorder="1" applyAlignment="1">
      <alignment vertical="center"/>
    </xf>
    <xf numFmtId="3" fontId="19" fillId="0" borderId="6" xfId="1" applyNumberFormat="1" applyFont="1" applyFill="1" applyBorder="1" applyAlignment="1">
      <alignment vertical="center"/>
    </xf>
    <xf numFmtId="1" fontId="19" fillId="0" borderId="6" xfId="1" applyNumberFormat="1" applyFont="1" applyFill="1" applyBorder="1" applyAlignment="1">
      <alignment vertical="center"/>
    </xf>
    <xf numFmtId="1" fontId="19" fillId="0" borderId="5" xfId="1" applyNumberFormat="1" applyFont="1" applyFill="1" applyBorder="1" applyAlignment="1">
      <alignment horizontal="center" vertical="center"/>
    </xf>
    <xf numFmtId="0" fontId="19" fillId="0" borderId="22" xfId="1" applyFont="1" applyFill="1" applyBorder="1" applyAlignment="1">
      <alignment vertical="center"/>
    </xf>
    <xf numFmtId="1" fontId="19" fillId="0" borderId="27" xfId="1" applyNumberFormat="1" applyFont="1" applyFill="1" applyBorder="1" applyAlignment="1">
      <alignment horizontal="center" vertical="center"/>
    </xf>
    <xf numFmtId="1" fontId="19" fillId="0" borderId="15" xfId="1" applyNumberFormat="1" applyFont="1" applyFill="1" applyBorder="1" applyAlignment="1">
      <alignment horizontal="center" vertical="center"/>
    </xf>
    <xf numFmtId="3" fontId="19" fillId="2" borderId="13" xfId="1" applyNumberFormat="1" applyFont="1" applyFill="1" applyBorder="1" applyAlignment="1">
      <alignment vertical="center"/>
    </xf>
    <xf numFmtId="0" fontId="15" fillId="0" borderId="13" xfId="1" applyFont="1" applyFill="1" applyBorder="1" applyAlignment="1">
      <alignment vertical="center"/>
    </xf>
    <xf numFmtId="3" fontId="19" fillId="2" borderId="15" xfId="1" applyNumberFormat="1" applyFont="1" applyFill="1" applyBorder="1" applyAlignment="1">
      <alignment vertical="center"/>
    </xf>
    <xf numFmtId="0" fontId="19" fillId="0" borderId="13" xfId="1" applyFont="1" applyFill="1" applyBorder="1" applyAlignment="1">
      <alignment vertical="center"/>
    </xf>
    <xf numFmtId="3" fontId="19" fillId="0" borderId="15" xfId="1" applyNumberFormat="1" applyFont="1" applyFill="1" applyBorder="1" applyAlignment="1">
      <alignment vertical="center"/>
    </xf>
    <xf numFmtId="0" fontId="19" fillId="0" borderId="13" xfId="1" applyFont="1" applyFill="1" applyBorder="1" applyAlignment="1">
      <alignment vertical="center" wrapText="1"/>
    </xf>
    <xf numFmtId="0" fontId="19" fillId="0" borderId="21" xfId="1" applyFont="1" applyFill="1" applyBorder="1" applyAlignment="1">
      <alignment vertical="center"/>
    </xf>
    <xf numFmtId="0" fontId="19" fillId="0" borderId="10" xfId="1" applyFont="1" applyFill="1" applyBorder="1" applyAlignment="1">
      <alignment vertical="center"/>
    </xf>
    <xf numFmtId="0" fontId="19" fillId="0" borderId="28" xfId="1" applyFont="1" applyFill="1" applyBorder="1" applyAlignment="1">
      <alignment vertical="center"/>
    </xf>
    <xf numFmtId="0" fontId="19" fillId="3" borderId="22" xfId="1" applyFont="1" applyFill="1" applyBorder="1" applyAlignment="1">
      <alignment vertical="center"/>
    </xf>
    <xf numFmtId="0" fontId="19" fillId="0" borderId="15" xfId="1" applyFont="1" applyFill="1" applyBorder="1" applyAlignment="1">
      <alignment vertical="center"/>
    </xf>
    <xf numFmtId="0" fontId="19" fillId="0" borderId="15" xfId="1" applyFont="1" applyFill="1" applyBorder="1" applyAlignment="1">
      <alignment vertical="center" wrapText="1"/>
    </xf>
    <xf numFmtId="0" fontId="19" fillId="3" borderId="13" xfId="1" applyFont="1" applyFill="1" applyBorder="1" applyAlignment="1">
      <alignment vertical="center"/>
    </xf>
    <xf numFmtId="0" fontId="19" fillId="0" borderId="13" xfId="1" applyFont="1" applyFill="1" applyBorder="1" applyAlignment="1">
      <alignment horizontal="left" vertical="center"/>
    </xf>
    <xf numFmtId="0" fontId="19" fillId="0" borderId="13" xfId="1" applyFont="1" applyFill="1" applyBorder="1" applyAlignment="1">
      <alignment horizontal="left" vertical="center" wrapText="1"/>
    </xf>
    <xf numFmtId="0" fontId="19" fillId="0" borderId="29" xfId="1" applyFont="1" applyFill="1" applyBorder="1" applyAlignment="1">
      <alignment horizontal="left" vertical="center" wrapText="1"/>
    </xf>
    <xf numFmtId="0" fontId="19" fillId="0" borderId="30" xfId="1" applyFont="1" applyFill="1" applyBorder="1" applyAlignment="1">
      <alignment horizontal="left" vertical="center"/>
    </xf>
    <xf numFmtId="0" fontId="19" fillId="3" borderId="22" xfId="1" applyFont="1" applyFill="1" applyBorder="1" applyAlignment="1">
      <alignment horizontal="left" vertical="center"/>
    </xf>
    <xf numFmtId="0" fontId="19" fillId="0" borderId="22" xfId="1" applyFont="1" applyFill="1" applyBorder="1" applyAlignment="1">
      <alignment horizontal="left" vertical="center"/>
    </xf>
    <xf numFmtId="0" fontId="19" fillId="0" borderId="23" xfId="1" applyFont="1" applyFill="1" applyBorder="1" applyAlignment="1">
      <alignment vertical="center"/>
    </xf>
    <xf numFmtId="1" fontId="19" fillId="0" borderId="15" xfId="1" applyNumberFormat="1" applyFont="1" applyFill="1" applyBorder="1" applyAlignment="1">
      <alignment vertical="center"/>
    </xf>
    <xf numFmtId="1" fontId="19" fillId="0" borderId="22" xfId="1" applyNumberFormat="1" applyFont="1" applyFill="1" applyBorder="1" applyAlignment="1">
      <alignment horizontal="left" vertical="center"/>
    </xf>
    <xf numFmtId="1" fontId="19" fillId="0" borderId="31" xfId="1" applyNumberFormat="1" applyFont="1" applyFill="1" applyBorder="1" applyAlignment="1">
      <alignment horizontal="center" vertical="center"/>
    </xf>
    <xf numFmtId="49" fontId="19" fillId="0" borderId="13" xfId="1" applyNumberFormat="1" applyFont="1" applyFill="1" applyBorder="1" applyAlignment="1">
      <alignment horizontal="right" vertical="center"/>
    </xf>
    <xf numFmtId="14" fontId="19" fillId="0" borderId="22" xfId="1" applyNumberFormat="1" applyFont="1" applyFill="1" applyBorder="1" applyAlignment="1">
      <alignment vertical="center"/>
    </xf>
    <xf numFmtId="1" fontId="19" fillId="0" borderId="13" xfId="1" applyNumberFormat="1" applyFont="1" applyFill="1" applyBorder="1" applyAlignment="1">
      <alignment horizontal="right" vertical="center"/>
    </xf>
    <xf numFmtId="0" fontId="19" fillId="0" borderId="0" xfId="1" applyFont="1" applyFill="1" applyBorder="1" applyAlignment="1">
      <alignment vertical="center"/>
    </xf>
    <xf numFmtId="0" fontId="19" fillId="0" borderId="31" xfId="1" applyFont="1" applyFill="1" applyBorder="1" applyAlignment="1">
      <alignment vertical="center"/>
    </xf>
    <xf numFmtId="0" fontId="19" fillId="0" borderId="32" xfId="1" applyFont="1" applyFill="1" applyBorder="1" applyAlignment="1">
      <alignment vertical="center"/>
    </xf>
    <xf numFmtId="1" fontId="19" fillId="0" borderId="33" xfId="1" applyNumberFormat="1" applyFont="1" applyFill="1" applyBorder="1" applyAlignment="1">
      <alignment horizontal="center" vertical="center"/>
    </xf>
    <xf numFmtId="3" fontId="19" fillId="2" borderId="10" xfId="1" applyNumberFormat="1" applyFont="1" applyFill="1" applyBorder="1" applyAlignment="1">
      <alignment vertical="center"/>
    </xf>
    <xf numFmtId="0" fontId="19" fillId="0" borderId="10" xfId="1" applyFont="1" applyFill="1" applyBorder="1" applyAlignment="1">
      <alignment vertical="center" wrapText="1"/>
    </xf>
    <xf numFmtId="0" fontId="17" fillId="2" borderId="34"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25" fillId="0" borderId="0" xfId="1" applyFont="1" applyFill="1"/>
    <xf numFmtId="0" fontId="11" fillId="0" borderId="0" xfId="1" applyFont="1" applyFill="1" applyBorder="1" applyAlignment="1">
      <alignment horizontal="left"/>
    </xf>
    <xf numFmtId="0" fontId="12" fillId="0" borderId="0" xfId="1" applyFont="1" applyFill="1" applyAlignment="1">
      <alignment vertical="center"/>
    </xf>
    <xf numFmtId="0" fontId="13" fillId="0" borderId="0" xfId="1" applyFont="1" applyFill="1" applyAlignment="1">
      <alignment vertical="center"/>
    </xf>
    <xf numFmtId="0" fontId="15" fillId="0" borderId="0" xfId="1" applyFont="1" applyFill="1" applyAlignment="1">
      <alignment vertical="center"/>
    </xf>
    <xf numFmtId="49" fontId="14" fillId="0" borderId="0" xfId="1" applyNumberFormat="1" applyFont="1" applyFill="1" applyAlignment="1">
      <alignment vertical="center"/>
    </xf>
    <xf numFmtId="0" fontId="25" fillId="0" borderId="0" xfId="1" applyFont="1" applyFill="1" applyAlignment="1">
      <alignment vertical="center"/>
    </xf>
    <xf numFmtId="0" fontId="16" fillId="0" borderId="0" xfId="1" applyFont="1" applyFill="1" applyBorder="1" applyAlignment="1">
      <alignment vertical="center"/>
    </xf>
    <xf numFmtId="0" fontId="15" fillId="0" borderId="0" xfId="1" applyFont="1" applyFill="1" applyAlignment="1">
      <alignment vertical="center" wrapText="1"/>
    </xf>
    <xf numFmtId="1" fontId="19" fillId="0" borderId="37" xfId="1" applyNumberFormat="1" applyFont="1" applyFill="1" applyBorder="1" applyAlignment="1">
      <alignment horizontal="left" vertical="center" wrapText="1"/>
    </xf>
    <xf numFmtId="0" fontId="19" fillId="0" borderId="10" xfId="2" applyFont="1" applyFill="1" applyBorder="1" applyAlignment="1">
      <alignment vertical="center"/>
    </xf>
    <xf numFmtId="0" fontId="19" fillId="0" borderId="10" xfId="2" applyFont="1" applyFill="1" applyBorder="1" applyAlignment="1">
      <alignment vertical="center" wrapText="1"/>
    </xf>
    <xf numFmtId="3" fontId="19" fillId="0" borderId="10" xfId="2" applyNumberFormat="1" applyFont="1" applyFill="1" applyBorder="1" applyAlignment="1">
      <alignment vertical="center"/>
    </xf>
    <xf numFmtId="1" fontId="19" fillId="2" borderId="12" xfId="1" applyNumberFormat="1" applyFont="1" applyFill="1" applyBorder="1" applyAlignment="1">
      <alignment horizontal="center" vertical="center"/>
    </xf>
    <xf numFmtId="1" fontId="19" fillId="2" borderId="37" xfId="1" applyNumberFormat="1" applyFont="1" applyFill="1" applyBorder="1" applyAlignment="1">
      <alignment horizontal="left" vertical="center" wrapText="1"/>
    </xf>
    <xf numFmtId="1" fontId="19" fillId="2" borderId="13" xfId="1" applyNumberFormat="1" applyFont="1" applyFill="1" applyBorder="1" applyAlignment="1">
      <alignment vertical="center" wrapText="1"/>
    </xf>
    <xf numFmtId="1" fontId="19" fillId="4" borderId="13" xfId="1" applyNumberFormat="1" applyFont="1" applyFill="1" applyBorder="1" applyAlignment="1">
      <alignment horizontal="center" vertical="center"/>
    </xf>
    <xf numFmtId="1" fontId="19" fillId="2" borderId="13" xfId="1" applyNumberFormat="1" applyFont="1" applyFill="1" applyBorder="1" applyAlignment="1">
      <alignment horizontal="center" vertical="center"/>
    </xf>
    <xf numFmtId="49" fontId="19" fillId="2" borderId="22" xfId="1" applyNumberFormat="1" applyFont="1" applyFill="1" applyBorder="1" applyAlignment="1">
      <alignment horizontal="left" vertical="center"/>
    </xf>
    <xf numFmtId="1" fontId="19" fillId="3" borderId="13" xfId="2" applyNumberFormat="1" applyFont="1" applyFill="1" applyBorder="1" applyAlignment="1">
      <alignment vertical="center"/>
    </xf>
    <xf numFmtId="0" fontId="19" fillId="3" borderId="16" xfId="2" applyNumberFormat="1" applyFont="1" applyFill="1" applyBorder="1" applyAlignment="1">
      <alignment horizontal="center" vertical="center"/>
    </xf>
    <xf numFmtId="49" fontId="19" fillId="3" borderId="16" xfId="2" applyNumberFormat="1" applyFont="1" applyFill="1" applyBorder="1" applyAlignment="1">
      <alignment horizontal="center" vertical="center"/>
    </xf>
    <xf numFmtId="0" fontId="19" fillId="3" borderId="13" xfId="2" applyNumberFormat="1" applyFont="1" applyFill="1" applyBorder="1" applyAlignment="1">
      <alignment horizontal="center" vertical="center"/>
    </xf>
    <xf numFmtId="49" fontId="19" fillId="3" borderId="13" xfId="2" applyNumberFormat="1" applyFont="1" applyFill="1" applyBorder="1" applyAlignment="1">
      <alignment horizontal="center" vertical="center"/>
    </xf>
    <xf numFmtId="1" fontId="19" fillId="3" borderId="13" xfId="2" applyNumberFormat="1" applyFont="1" applyFill="1" applyBorder="1" applyAlignment="1">
      <alignment horizontal="center" vertical="center"/>
    </xf>
    <xf numFmtId="3" fontId="19" fillId="0" borderId="13" xfId="2" applyNumberFormat="1" applyFont="1" applyFill="1" applyBorder="1" applyAlignment="1">
      <alignment vertical="center"/>
    </xf>
    <xf numFmtId="0" fontId="19" fillId="0" borderId="13" xfId="2" applyFont="1" applyFill="1" applyBorder="1" applyAlignment="1">
      <alignment vertical="center"/>
    </xf>
    <xf numFmtId="0" fontId="19" fillId="0" borderId="13" xfId="2" applyFont="1" applyFill="1" applyBorder="1" applyAlignment="1">
      <alignment vertical="center" wrapText="1"/>
    </xf>
    <xf numFmtId="1" fontId="19" fillId="0" borderId="13" xfId="2" applyNumberFormat="1" applyFont="1" applyFill="1" applyBorder="1" applyAlignment="1">
      <alignment vertical="center"/>
    </xf>
    <xf numFmtId="1" fontId="19" fillId="0" borderId="13" xfId="2" applyNumberFormat="1" applyFont="1" applyFill="1" applyBorder="1" applyAlignment="1">
      <alignment horizontal="center" vertical="center"/>
    </xf>
    <xf numFmtId="1" fontId="19" fillId="0" borderId="10" xfId="2" applyNumberFormat="1" applyFont="1" applyFill="1" applyBorder="1" applyAlignment="1">
      <alignment horizontal="center" vertical="center"/>
    </xf>
    <xf numFmtId="0" fontId="19" fillId="0" borderId="31" xfId="2" applyFont="1" applyFill="1" applyBorder="1" applyAlignment="1">
      <alignment vertical="center"/>
    </xf>
    <xf numFmtId="3" fontId="19" fillId="0" borderId="13" xfId="2" applyNumberFormat="1" applyFont="1" applyFill="1" applyBorder="1" applyAlignment="1">
      <alignment horizontal="right" vertical="center"/>
    </xf>
    <xf numFmtId="1" fontId="19" fillId="0" borderId="13" xfId="2" applyNumberFormat="1" applyFont="1" applyFill="1" applyBorder="1" applyAlignment="1">
      <alignment vertical="center" wrapText="1"/>
    </xf>
    <xf numFmtId="49" fontId="19" fillId="0" borderId="13" xfId="2" applyNumberFormat="1" applyFont="1" applyFill="1" applyBorder="1" applyAlignment="1">
      <alignment horizontal="left" vertical="center" wrapText="1"/>
    </xf>
    <xf numFmtId="1" fontId="19" fillId="0" borderId="10" xfId="2" applyNumberFormat="1" applyFont="1" applyFill="1" applyBorder="1" applyAlignment="1">
      <alignment horizontal="center" vertical="center" wrapText="1"/>
    </xf>
    <xf numFmtId="3" fontId="19" fillId="0" borderId="13" xfId="2" applyNumberFormat="1" applyFont="1" applyFill="1" applyBorder="1" applyAlignment="1">
      <alignment vertical="center" wrapText="1"/>
    </xf>
    <xf numFmtId="3" fontId="19" fillId="2" borderId="13" xfId="1" applyNumberFormat="1" applyFont="1" applyFill="1" applyBorder="1" applyAlignment="1">
      <alignment horizontal="right" vertical="center" wrapText="1"/>
    </xf>
    <xf numFmtId="0" fontId="15" fillId="0" borderId="0" xfId="1" applyFont="1" applyAlignment="1">
      <alignment vertical="center" wrapText="1"/>
    </xf>
    <xf numFmtId="0" fontId="19" fillId="0" borderId="22" xfId="1" applyFont="1" applyFill="1" applyBorder="1" applyAlignment="1">
      <alignment vertical="center" wrapText="1"/>
    </xf>
    <xf numFmtId="1" fontId="19" fillId="3" borderId="13" xfId="2" applyNumberFormat="1" applyFont="1" applyFill="1" applyBorder="1" applyAlignment="1">
      <alignment vertical="center" wrapText="1"/>
    </xf>
    <xf numFmtId="3" fontId="19" fillId="0" borderId="15" xfId="2" applyNumberFormat="1" applyFont="1" applyFill="1" applyBorder="1" applyAlignment="1">
      <alignment vertical="center"/>
    </xf>
    <xf numFmtId="1" fontId="19" fillId="0" borderId="12" xfId="1" applyNumberFormat="1" applyFont="1" applyFill="1" applyBorder="1" applyAlignment="1">
      <alignment horizontal="center" vertical="center" wrapText="1"/>
    </xf>
    <xf numFmtId="1" fontId="19" fillId="0" borderId="13" xfId="2" applyNumberFormat="1" applyFont="1" applyFill="1" applyBorder="1" applyAlignment="1">
      <alignment horizontal="center" vertical="center" wrapText="1"/>
    </xf>
    <xf numFmtId="0" fontId="19" fillId="0" borderId="15" xfId="2" applyFont="1" applyFill="1" applyBorder="1" applyAlignment="1">
      <alignment vertical="center" wrapText="1"/>
    </xf>
    <xf numFmtId="1" fontId="19" fillId="0" borderId="10" xfId="1" applyNumberFormat="1" applyFont="1" applyFill="1" applyBorder="1" applyAlignment="1">
      <alignment horizontal="center" vertical="center" wrapText="1"/>
    </xf>
    <xf numFmtId="3" fontId="19" fillId="0" borderId="15" xfId="2" applyNumberFormat="1" applyFont="1" applyFill="1" applyBorder="1" applyAlignment="1">
      <alignment vertical="center" wrapText="1"/>
    </xf>
    <xf numFmtId="0" fontId="19" fillId="0" borderId="23" xfId="1" applyFont="1" applyFill="1" applyBorder="1" applyAlignment="1">
      <alignment vertical="center" wrapText="1"/>
    </xf>
    <xf numFmtId="0" fontId="19" fillId="0" borderId="22" xfId="1" applyFont="1" applyFill="1" applyBorder="1" applyAlignment="1">
      <alignment horizontal="left" vertical="center" wrapText="1"/>
    </xf>
    <xf numFmtId="0" fontId="19" fillId="0" borderId="13" xfId="2" applyFont="1" applyFill="1" applyBorder="1" applyAlignment="1">
      <alignment horizontal="left" vertical="center" wrapText="1"/>
    </xf>
    <xf numFmtId="0" fontId="19" fillId="0" borderId="30" xfId="2" applyFont="1" applyFill="1" applyBorder="1" applyAlignment="1">
      <alignment horizontal="left" vertical="center"/>
    </xf>
    <xf numFmtId="0" fontId="19" fillId="0" borderId="29" xfId="2" applyFont="1" applyFill="1" applyBorder="1" applyAlignment="1">
      <alignment horizontal="left" vertical="center" wrapText="1"/>
    </xf>
    <xf numFmtId="0" fontId="19" fillId="0" borderId="15" xfId="2" applyFont="1" applyFill="1" applyBorder="1" applyAlignment="1">
      <alignment vertical="center"/>
    </xf>
    <xf numFmtId="1" fontId="19" fillId="0" borderId="10" xfId="2" applyNumberFormat="1" applyFont="1" applyFill="1" applyBorder="1" applyAlignment="1">
      <alignment vertical="center"/>
    </xf>
    <xf numFmtId="1" fontId="19" fillId="0" borderId="10" xfId="2" applyNumberFormat="1" applyFont="1" applyFill="1" applyBorder="1" applyAlignment="1">
      <alignment vertical="center" wrapText="1"/>
    </xf>
    <xf numFmtId="1" fontId="19" fillId="2" borderId="38" xfId="1" applyNumberFormat="1" applyFont="1" applyFill="1" applyBorder="1" applyAlignment="1">
      <alignment vertical="center"/>
    </xf>
    <xf numFmtId="3" fontId="19" fillId="2" borderId="18" xfId="1" applyNumberFormat="1" applyFont="1" applyFill="1" applyBorder="1" applyAlignment="1">
      <alignment horizontal="right" vertical="center"/>
    </xf>
    <xf numFmtId="0" fontId="15" fillId="2" borderId="24" xfId="1" applyFont="1" applyFill="1" applyBorder="1" applyAlignment="1">
      <alignment vertical="center"/>
    </xf>
    <xf numFmtId="0" fontId="21" fillId="0" borderId="0" xfId="1" applyFont="1" applyFill="1" applyAlignment="1">
      <alignment vertical="center"/>
    </xf>
    <xf numFmtId="1" fontId="22" fillId="0" borderId="0" xfId="1" applyNumberFormat="1" applyFont="1" applyFill="1" applyBorder="1" applyAlignment="1">
      <alignment vertical="center"/>
    </xf>
    <xf numFmtId="1" fontId="19" fillId="5" borderId="9" xfId="1" applyNumberFormat="1" applyFont="1" applyFill="1" applyBorder="1" applyAlignment="1">
      <alignment horizontal="center" vertical="center"/>
    </xf>
    <xf numFmtId="1" fontId="19" fillId="5" borderId="13" xfId="1" applyNumberFormat="1" applyFont="1" applyFill="1" applyBorder="1" applyAlignment="1">
      <alignment horizontal="justify" vertical="center" wrapText="1"/>
    </xf>
    <xf numFmtId="1" fontId="19" fillId="5" borderId="10" xfId="1" applyNumberFormat="1" applyFont="1" applyFill="1" applyBorder="1" applyAlignment="1">
      <alignment horizontal="center" vertical="center" wrapText="1"/>
    </xf>
    <xf numFmtId="1" fontId="26" fillId="5" borderId="10" xfId="1" applyNumberFormat="1" applyFont="1" applyFill="1" applyBorder="1" applyAlignment="1">
      <alignment horizontal="justify" vertical="center" wrapText="1"/>
    </xf>
    <xf numFmtId="3" fontId="19" fillId="5" borderId="10" xfId="1" applyNumberFormat="1" applyFont="1" applyFill="1" applyBorder="1" applyAlignment="1">
      <alignment horizontal="center" vertical="center" wrapText="1"/>
    </xf>
    <xf numFmtId="1" fontId="19" fillId="5" borderId="10" xfId="1" applyNumberFormat="1" applyFont="1" applyFill="1" applyBorder="1" applyAlignment="1">
      <alignment horizontal="center" vertical="center"/>
    </xf>
    <xf numFmtId="49" fontId="19" fillId="5" borderId="10" xfId="1" applyNumberFormat="1" applyFont="1" applyFill="1" applyBorder="1" applyAlignment="1">
      <alignment horizontal="center" vertical="center"/>
    </xf>
    <xf numFmtId="49" fontId="19" fillId="5" borderId="11" xfId="1" applyNumberFormat="1" applyFont="1" applyFill="1" applyBorder="1" applyAlignment="1">
      <alignment horizontal="center" vertical="center" wrapText="1"/>
    </xf>
    <xf numFmtId="1" fontId="19" fillId="0" borderId="13" xfId="1" applyNumberFormat="1" applyFont="1" applyFill="1" applyBorder="1" applyAlignment="1">
      <alignment horizontal="justify" vertical="center" wrapText="1"/>
    </xf>
    <xf numFmtId="1" fontId="19" fillId="0" borderId="13" xfId="1" applyNumberFormat="1" applyFont="1" applyFill="1" applyBorder="1" applyAlignment="1">
      <alignment horizontal="center" vertical="center" wrapText="1"/>
    </xf>
    <xf numFmtId="1" fontId="26" fillId="0" borderId="10" xfId="1" applyNumberFormat="1" applyFont="1" applyFill="1" applyBorder="1" applyAlignment="1">
      <alignment horizontal="justify" vertical="center" wrapText="1"/>
    </xf>
    <xf numFmtId="3" fontId="19" fillId="0" borderId="10" xfId="1" applyNumberFormat="1" applyFont="1" applyFill="1" applyBorder="1" applyAlignment="1">
      <alignment horizontal="center" vertical="center" wrapText="1"/>
    </xf>
    <xf numFmtId="49" fontId="19" fillId="0" borderId="11" xfId="1" applyNumberFormat="1" applyFont="1" applyFill="1" applyBorder="1" applyAlignment="1">
      <alignment horizontal="center" vertical="center" wrapText="1"/>
    </xf>
    <xf numFmtId="1" fontId="19" fillId="3" borderId="10" xfId="1" applyNumberFormat="1" applyFont="1" applyFill="1" applyBorder="1" applyAlignment="1">
      <alignment horizontal="center" vertical="center"/>
    </xf>
    <xf numFmtId="1" fontId="19" fillId="5" borderId="12" xfId="1" applyNumberFormat="1" applyFont="1" applyFill="1" applyBorder="1" applyAlignment="1">
      <alignment horizontal="center" vertical="center"/>
    </xf>
    <xf numFmtId="1" fontId="19" fillId="5" borderId="13" xfId="1" applyNumberFormat="1" applyFont="1" applyFill="1" applyBorder="1" applyAlignment="1">
      <alignment horizontal="center" vertical="center" wrapText="1"/>
    </xf>
    <xf numFmtId="1" fontId="26" fillId="3" borderId="10" xfId="1" applyNumberFormat="1" applyFont="1" applyFill="1" applyBorder="1" applyAlignment="1">
      <alignment horizontal="justify" vertical="center" wrapText="1"/>
    </xf>
    <xf numFmtId="1" fontId="26" fillId="5" borderId="13" xfId="1" applyNumberFormat="1" applyFont="1" applyFill="1" applyBorder="1" applyAlignment="1">
      <alignment horizontal="justify" vertical="center" wrapText="1"/>
    </xf>
    <xf numFmtId="1" fontId="26" fillId="0" borderId="13" xfId="1" applyNumberFormat="1" applyFont="1" applyFill="1" applyBorder="1" applyAlignment="1">
      <alignment horizontal="justify" vertical="center" wrapText="1"/>
    </xf>
    <xf numFmtId="3" fontId="19" fillId="0" borderId="10" xfId="1" applyNumberFormat="1" applyFont="1" applyFill="1" applyBorder="1" applyAlignment="1">
      <alignment horizontal="center" vertical="center"/>
    </xf>
    <xf numFmtId="0" fontId="14" fillId="0" borderId="0" xfId="1" applyFont="1" applyFill="1" applyAlignment="1">
      <alignment horizontal="left" vertical="center"/>
    </xf>
    <xf numFmtId="0" fontId="0" fillId="0" borderId="13" xfId="0" applyFill="1" applyBorder="1" applyAlignment="1">
      <alignment vertical="center"/>
    </xf>
    <xf numFmtId="3" fontId="19" fillId="0" borderId="13" xfId="1" applyNumberFormat="1" applyFont="1" applyFill="1" applyBorder="1" applyAlignment="1">
      <alignment horizontal="center" vertical="center" wrapText="1"/>
    </xf>
    <xf numFmtId="0" fontId="29" fillId="0" borderId="0" xfId="3" applyFont="1"/>
    <xf numFmtId="0" fontId="30" fillId="0" borderId="0" xfId="3" applyFont="1"/>
    <xf numFmtId="0" fontId="28" fillId="0" borderId="0" xfId="3" applyFont="1"/>
    <xf numFmtId="0" fontId="30" fillId="0" borderId="13" xfId="3" applyFont="1" applyBorder="1" applyAlignment="1">
      <alignment horizontal="center" vertical="center" wrapText="1"/>
    </xf>
    <xf numFmtId="164" fontId="28" fillId="0" borderId="13" xfId="3" applyNumberFormat="1" applyFont="1" applyBorder="1" applyAlignment="1">
      <alignment horizontal="center" vertical="center"/>
    </xf>
    <xf numFmtId="0" fontId="28" fillId="0" borderId="13" xfId="3" applyFont="1" applyBorder="1" applyAlignment="1">
      <alignment vertical="top" wrapText="1"/>
    </xf>
    <xf numFmtId="0" fontId="28" fillId="0" borderId="13" xfId="3" applyFont="1" applyBorder="1" applyAlignment="1">
      <alignment horizontal="center" vertical="center" wrapText="1"/>
    </xf>
    <xf numFmtId="0" fontId="28" fillId="0" borderId="13" xfId="3" applyNumberFormat="1" applyFont="1" applyBorder="1" applyAlignment="1">
      <alignment horizontal="center" vertical="center"/>
    </xf>
    <xf numFmtId="0" fontId="6" fillId="0" borderId="0" xfId="0" applyFont="1" applyFill="1" applyAlignment="1">
      <alignment horizontal="left" vertical="center" wrapText="1"/>
    </xf>
    <xf numFmtId="3" fontId="26" fillId="5" borderId="10" xfId="1" applyNumberFormat="1" applyFont="1" applyFill="1" applyBorder="1" applyAlignment="1">
      <alignment horizontal="center" vertical="center" wrapText="1"/>
    </xf>
    <xf numFmtId="1" fontId="19" fillId="5" borderId="10" xfId="1" applyNumberFormat="1" applyFont="1" applyFill="1" applyBorder="1" applyAlignment="1">
      <alignment horizontal="justify" vertical="center" wrapText="1"/>
    </xf>
    <xf numFmtId="0" fontId="31" fillId="0" borderId="40" xfId="0" applyFont="1" applyBorder="1" applyAlignment="1">
      <alignment vertical="center" wrapText="1"/>
    </xf>
    <xf numFmtId="3" fontId="19" fillId="3" borderId="10" xfId="1" applyNumberFormat="1" applyFont="1" applyFill="1" applyBorder="1" applyAlignment="1">
      <alignment horizontal="center" vertical="center" wrapText="1"/>
    </xf>
    <xf numFmtId="0" fontId="19" fillId="0" borderId="10" xfId="1" applyFont="1" applyBorder="1" applyAlignment="1" applyProtection="1">
      <alignment horizontal="left" vertical="center" wrapText="1"/>
      <protection locked="0"/>
    </xf>
    <xf numFmtId="1" fontId="19" fillId="3" borderId="10" xfId="1" applyNumberFormat="1" applyFont="1" applyFill="1" applyBorder="1" applyAlignment="1">
      <alignment vertical="center" wrapText="1"/>
    </xf>
    <xf numFmtId="3" fontId="19" fillId="0" borderId="10" xfId="1" applyNumberFormat="1" applyFont="1" applyFill="1" applyBorder="1" applyAlignment="1">
      <alignment horizontal="right" vertical="center" wrapText="1"/>
    </xf>
    <xf numFmtId="49" fontId="19" fillId="0" borderId="21" xfId="1" applyNumberFormat="1" applyFont="1" applyFill="1" applyBorder="1" applyAlignment="1">
      <alignment horizontal="center" vertical="center"/>
    </xf>
    <xf numFmtId="49" fontId="19" fillId="0" borderId="11" xfId="1" applyNumberFormat="1" applyFont="1" applyFill="1" applyBorder="1" applyAlignment="1">
      <alignment horizontal="left" vertical="center" wrapText="1"/>
    </xf>
    <xf numFmtId="0" fontId="19" fillId="0" borderId="13" xfId="1" applyFont="1" applyBorder="1" applyAlignment="1" applyProtection="1">
      <alignment horizontal="left" vertical="center" wrapText="1"/>
      <protection locked="0"/>
    </xf>
    <xf numFmtId="1" fontId="19" fillId="3" borderId="13" xfId="1" applyNumberFormat="1" applyFont="1" applyFill="1" applyBorder="1" applyAlignment="1">
      <alignment vertical="center" wrapText="1"/>
    </xf>
    <xf numFmtId="3" fontId="19" fillId="0" borderId="13" xfId="1" applyNumberFormat="1" applyFont="1" applyFill="1" applyBorder="1" applyAlignment="1">
      <alignment horizontal="right" vertical="center" wrapText="1"/>
    </xf>
    <xf numFmtId="49" fontId="19" fillId="0" borderId="22" xfId="1" applyNumberFormat="1" applyFont="1" applyFill="1" applyBorder="1" applyAlignment="1">
      <alignment horizontal="center" vertical="center"/>
    </xf>
    <xf numFmtId="49" fontId="19" fillId="3" borderId="13" xfId="1" applyNumberFormat="1" applyFont="1" applyFill="1" applyBorder="1" applyAlignment="1">
      <alignment horizontal="left" vertical="center" wrapText="1"/>
    </xf>
    <xf numFmtId="3" fontId="19" fillId="0" borderId="13" xfId="1" applyNumberFormat="1" applyFont="1" applyBorder="1" applyAlignment="1">
      <alignment horizontal="right" vertical="center"/>
    </xf>
    <xf numFmtId="49" fontId="13" fillId="2" borderId="17" xfId="1" applyNumberFormat="1" applyFont="1" applyFill="1" applyBorder="1" applyAlignment="1">
      <alignment horizontal="center" vertical="center"/>
    </xf>
    <xf numFmtId="49" fontId="32" fillId="2" borderId="18" xfId="1" applyNumberFormat="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7" fillId="2" borderId="18" xfId="1" applyFont="1" applyFill="1" applyBorder="1" applyAlignment="1">
      <alignment horizontal="center" vertical="center" wrapText="1"/>
    </xf>
    <xf numFmtId="3" fontId="13" fillId="2" borderId="18" xfId="1" applyNumberFormat="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39" xfId="1" applyFont="1" applyFill="1" applyBorder="1" applyAlignment="1">
      <alignment horizontal="center" vertical="center" wrapText="1"/>
    </xf>
    <xf numFmtId="49" fontId="19" fillId="0" borderId="28" xfId="1" applyNumberFormat="1" applyFont="1" applyFill="1" applyBorder="1" applyAlignment="1">
      <alignment horizontal="left" vertical="center" wrapText="1"/>
    </xf>
    <xf numFmtId="49" fontId="19" fillId="0" borderId="41" xfId="1" applyNumberFormat="1" applyFont="1" applyFill="1" applyBorder="1" applyAlignment="1">
      <alignment horizontal="left" vertical="center" wrapText="1"/>
    </xf>
    <xf numFmtId="0" fontId="19" fillId="0" borderId="13" xfId="1" applyFont="1" applyFill="1" applyBorder="1" applyAlignment="1" applyProtection="1">
      <alignment horizontal="left" vertical="center" wrapText="1"/>
      <protection locked="0"/>
    </xf>
    <xf numFmtId="1" fontId="19" fillId="0" borderId="13" xfId="1" applyNumberFormat="1" applyFont="1" applyFill="1" applyBorder="1" applyAlignment="1">
      <alignment horizontal="left" vertical="center" wrapText="1"/>
    </xf>
    <xf numFmtId="3" fontId="19" fillId="3" borderId="13" xfId="1" applyNumberFormat="1" applyFont="1" applyFill="1" applyBorder="1" applyAlignment="1">
      <alignment horizontal="right" vertical="center"/>
    </xf>
    <xf numFmtId="49" fontId="19" fillId="3" borderId="22" xfId="1" applyNumberFormat="1" applyFont="1" applyFill="1" applyBorder="1" applyAlignment="1">
      <alignment horizontal="center" vertical="center"/>
    </xf>
    <xf numFmtId="0" fontId="19" fillId="3" borderId="13" xfId="1" applyFont="1" applyFill="1" applyBorder="1" applyAlignment="1" applyProtection="1">
      <alignment horizontal="left" vertical="center" wrapText="1"/>
      <protection locked="0"/>
    </xf>
    <xf numFmtId="3" fontId="19" fillId="3" borderId="13" xfId="1" applyNumberFormat="1" applyFont="1" applyFill="1" applyBorder="1" applyAlignment="1">
      <alignment horizontal="right" vertical="center" wrapText="1"/>
    </xf>
    <xf numFmtId="1" fontId="19" fillId="0" borderId="15" xfId="1" applyNumberFormat="1" applyFont="1" applyFill="1" applyBorder="1" applyAlignment="1">
      <alignment vertical="center" wrapText="1"/>
    </xf>
    <xf numFmtId="0" fontId="33" fillId="0" borderId="13" xfId="1" applyFont="1" applyBorder="1" applyAlignment="1">
      <alignment vertical="center" wrapText="1"/>
    </xf>
    <xf numFmtId="0" fontId="33" fillId="0" borderId="13" xfId="1" applyFont="1" applyBorder="1" applyAlignment="1">
      <alignment horizontal="center" vertical="center" wrapText="1"/>
    </xf>
    <xf numFmtId="0" fontId="19" fillId="0" borderId="22" xfId="1" applyNumberFormat="1" applyFont="1" applyFill="1" applyBorder="1" applyAlignment="1">
      <alignment horizontal="center" vertical="center"/>
    </xf>
    <xf numFmtId="0" fontId="19" fillId="0" borderId="13" xfId="1" applyFont="1" applyBorder="1" applyAlignment="1" applyProtection="1">
      <alignment horizontal="left" vertical="top"/>
      <protection locked="0"/>
    </xf>
    <xf numFmtId="1" fontId="19" fillId="0" borderId="10" xfId="0" applyNumberFormat="1" applyFont="1" applyFill="1" applyBorder="1" applyAlignment="1">
      <alignment horizontal="center" vertical="center"/>
    </xf>
    <xf numFmtId="3" fontId="19" fillId="0" borderId="13" xfId="1" applyNumberFormat="1" applyFont="1" applyFill="1" applyBorder="1" applyAlignment="1" applyProtection="1">
      <alignment horizontal="right" vertical="center"/>
      <protection locked="0"/>
    </xf>
    <xf numFmtId="0" fontId="19" fillId="0" borderId="22" xfId="1" applyFont="1" applyFill="1" applyBorder="1" applyAlignment="1" applyProtection="1">
      <alignment horizontal="center" vertical="center"/>
      <protection locked="0"/>
    </xf>
    <xf numFmtId="49" fontId="19" fillId="0" borderId="13" xfId="1" applyNumberFormat="1" applyFont="1" applyBorder="1" applyAlignment="1" applyProtection="1">
      <alignment horizontal="center" vertical="center"/>
      <protection locked="0"/>
    </xf>
    <xf numFmtId="3" fontId="19" fillId="0" borderId="13" xfId="1" applyNumberFormat="1" applyFont="1" applyBorder="1" applyAlignment="1" applyProtection="1">
      <alignment horizontal="right" vertical="center"/>
      <protection locked="0"/>
    </xf>
    <xf numFmtId="0" fontId="19" fillId="0" borderId="15" xfId="1" applyFont="1" applyBorder="1" applyAlignment="1" applyProtection="1">
      <alignment horizontal="left" vertical="center" wrapText="1"/>
      <protection locked="0"/>
    </xf>
    <xf numFmtId="49" fontId="19" fillId="0" borderId="23" xfId="1" applyNumberFormat="1" applyFont="1" applyFill="1" applyBorder="1" applyAlignment="1">
      <alignment horizontal="center" vertical="center"/>
    </xf>
    <xf numFmtId="49" fontId="19" fillId="0" borderId="15" xfId="1" applyNumberFormat="1" applyFont="1" applyBorder="1" applyAlignment="1" applyProtection="1">
      <alignment horizontal="center" vertical="center"/>
      <protection locked="0"/>
    </xf>
    <xf numFmtId="3" fontId="19" fillId="0" borderId="15" xfId="1" applyNumberFormat="1" applyFont="1" applyBorder="1" applyAlignment="1" applyProtection="1">
      <alignment horizontal="right" vertical="center"/>
      <protection locked="0"/>
    </xf>
    <xf numFmtId="1" fontId="19" fillId="0" borderId="16" xfId="1" applyNumberFormat="1" applyFont="1" applyFill="1" applyBorder="1" applyAlignment="1">
      <alignment horizontal="center" vertical="center"/>
    </xf>
    <xf numFmtId="49" fontId="13" fillId="2" borderId="18" xfId="1" applyNumberFormat="1" applyFont="1" applyFill="1" applyBorder="1" applyAlignment="1">
      <alignment horizontal="center" vertical="center"/>
    </xf>
    <xf numFmtId="1" fontId="19" fillId="3" borderId="9" xfId="1" applyNumberFormat="1" applyFont="1" applyFill="1" applyBorder="1" applyAlignment="1">
      <alignment horizontal="center" vertical="center"/>
    </xf>
    <xf numFmtId="3" fontId="19" fillId="3" borderId="10" xfId="1" applyNumberFormat="1" applyFont="1" applyFill="1" applyBorder="1" applyAlignment="1">
      <alignment horizontal="right" vertical="center" wrapText="1"/>
    </xf>
    <xf numFmtId="49" fontId="19" fillId="3" borderId="21" xfId="1" applyNumberFormat="1" applyFont="1" applyFill="1" applyBorder="1" applyAlignment="1">
      <alignment horizontal="center" vertical="center"/>
    </xf>
    <xf numFmtId="1" fontId="19" fillId="3" borderId="12" xfId="1" applyNumberFormat="1" applyFont="1" applyFill="1" applyBorder="1" applyAlignment="1">
      <alignment horizontal="center" vertical="center"/>
    </xf>
    <xf numFmtId="164" fontId="28" fillId="3" borderId="13" xfId="3" applyNumberFormat="1" applyFont="1" applyFill="1" applyBorder="1" applyAlignment="1">
      <alignment horizontal="center" vertical="center"/>
    </xf>
    <xf numFmtId="17" fontId="5" fillId="0" borderId="0" xfId="0" applyNumberFormat="1" applyFont="1" applyFill="1" applyAlignment="1">
      <alignment vertical="center"/>
    </xf>
    <xf numFmtId="0" fontId="4" fillId="0" borderId="0" xfId="0" applyFont="1"/>
    <xf numFmtId="0" fontId="23" fillId="0" borderId="0" xfId="1" applyFont="1" applyFill="1" applyAlignment="1">
      <alignment horizontal="left" vertical="center" wrapText="1"/>
    </xf>
    <xf numFmtId="0" fontId="11" fillId="0" borderId="0" xfId="1" applyFont="1" applyFill="1" applyBorder="1" applyAlignment="1">
      <alignment horizontal="left"/>
    </xf>
    <xf numFmtId="49" fontId="13" fillId="2" borderId="1" xfId="1" applyNumberFormat="1" applyFont="1" applyFill="1" applyBorder="1" applyAlignment="1">
      <alignment horizontal="center" vertical="center"/>
    </xf>
    <xf numFmtId="49" fontId="13" fillId="2" borderId="5" xfId="1" applyNumberFormat="1" applyFont="1" applyFill="1" applyBorder="1" applyAlignment="1">
      <alignment horizontal="center" vertical="center"/>
    </xf>
    <xf numFmtId="49" fontId="13" fillId="2" borderId="2" xfId="1" applyNumberFormat="1" applyFont="1" applyFill="1" applyBorder="1" applyAlignment="1">
      <alignment horizontal="center" vertical="center"/>
    </xf>
    <xf numFmtId="49" fontId="13" fillId="2" borderId="6" xfId="1" applyNumberFormat="1" applyFont="1" applyFill="1" applyBorder="1" applyAlignment="1">
      <alignment horizontal="center" vertical="center"/>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3" fillId="2" borderId="2"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23" fillId="0" borderId="0" xfId="1" applyFont="1" applyFill="1" applyAlignment="1">
      <alignment horizontal="left" vertical="center"/>
    </xf>
    <xf numFmtId="0" fontId="13" fillId="2"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1" fillId="0" borderId="0" xfId="1" applyFont="1" applyFill="1" applyBorder="1" applyAlignment="1">
      <alignment horizontal="left" vertical="center"/>
    </xf>
    <xf numFmtId="49" fontId="13" fillId="2" borderId="3" xfId="1" applyNumberFormat="1" applyFont="1" applyFill="1" applyBorder="1" applyAlignment="1">
      <alignment horizontal="center" vertical="center"/>
    </xf>
    <xf numFmtId="49" fontId="13" fillId="2" borderId="7" xfId="1" applyNumberFormat="1" applyFont="1" applyFill="1" applyBorder="1" applyAlignment="1">
      <alignment horizontal="center" vertical="center"/>
    </xf>
    <xf numFmtId="0" fontId="17" fillId="2" borderId="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2" fillId="0" borderId="0" xfId="0" applyFont="1" applyFill="1" applyBorder="1" applyAlignment="1">
      <alignment horizontal="left"/>
    </xf>
    <xf numFmtId="49" fontId="4" fillId="2" borderId="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0" borderId="0" xfId="0" applyFont="1" applyFill="1" applyAlignment="1">
      <alignment horizontal="left"/>
    </xf>
    <xf numFmtId="49" fontId="19" fillId="0" borderId="41" xfId="1" applyNumberFormat="1" applyFont="1" applyFill="1" applyBorder="1" applyAlignment="1">
      <alignment horizontal="center" vertical="center" wrapText="1"/>
    </xf>
    <xf numFmtId="49" fontId="19" fillId="0" borderId="11"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4" fillId="2" borderId="3"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cellXfs>
  <cellStyles count="4">
    <cellStyle name="Normální" xfId="0" builtinId="0"/>
    <cellStyle name="Normální 2" xfId="1"/>
    <cellStyle name="Normální 3" xfId="3"/>
    <cellStyle name="Normální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S\Strategicky_plan_rozvoje_UK\SPR%20UK_ver.2.1_01_2018\SPR%20UK%20-%20doc\SPR_UK_Priloha_2_Aktualizace_01_2018_(dtto%2003_2017)_doplne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a-Pasport-budovy"/>
      <sheetName val="Tab.1b-Pasport-pronájmy"/>
      <sheetName val="Tab.1c-Pasport po součástech"/>
      <sheetName val="Tab.2-Přístroje a NM"/>
      <sheetName val="Tab.3-Přehled projektů"/>
      <sheetName val="Tab.4-OP VVV-objekty"/>
      <sheetName val="Tab.5-OP VVV-přístroje"/>
    </sheetNames>
    <sheetDataSet>
      <sheetData sheetId="0">
        <row r="4">
          <cell r="C4" t="str">
            <v xml:space="preserve">12/2015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V287"/>
  <sheetViews>
    <sheetView windowProtection="1" view="pageLayout" zoomScale="85" zoomScaleNormal="115" zoomScaleSheetLayoutView="100" zoomScalePageLayoutView="85" workbookViewId="0">
      <selection activeCell="A3" sqref="A3"/>
    </sheetView>
  </sheetViews>
  <sheetFormatPr defaultColWidth="11.5703125" defaultRowHeight="13.5" x14ac:dyDescent="0.25"/>
  <cols>
    <col min="1" max="1" width="9.42578125" style="28" customWidth="1"/>
    <col min="2" max="2" width="30.42578125" style="28" customWidth="1"/>
    <col min="3" max="3" width="25.140625" style="28" customWidth="1"/>
    <col min="4" max="4" width="9.42578125" style="28" customWidth="1"/>
    <col min="5" max="5" width="8.85546875" style="28" customWidth="1"/>
    <col min="6" max="15" width="8.28515625" style="28" customWidth="1"/>
    <col min="16" max="16" width="9.85546875" style="28" customWidth="1"/>
    <col min="17" max="18" width="9" style="28" customWidth="1"/>
    <col min="19" max="19" width="30.42578125" style="28" customWidth="1"/>
    <col min="20" max="256" width="9.140625" style="28" customWidth="1"/>
    <col min="257" max="16384" width="11.5703125" style="73"/>
  </cols>
  <sheetData>
    <row r="1" spans="1:25" s="25" customFormat="1" ht="18" x14ac:dyDescent="0.25">
      <c r="A1" s="274" t="s">
        <v>63</v>
      </c>
      <c r="B1" s="274"/>
      <c r="C1" s="274"/>
      <c r="D1" s="274"/>
      <c r="E1" s="274"/>
      <c r="F1" s="274"/>
      <c r="G1" s="274"/>
      <c r="H1" s="274"/>
      <c r="I1" s="274"/>
      <c r="J1" s="274"/>
      <c r="K1" s="274"/>
      <c r="L1" s="274"/>
      <c r="M1" s="274"/>
      <c r="N1" s="274"/>
      <c r="O1" s="274"/>
      <c r="P1" s="274"/>
      <c r="Q1" s="274"/>
      <c r="R1" s="274"/>
      <c r="S1" s="274"/>
    </row>
    <row r="3" spans="1:25" x14ac:dyDescent="0.25">
      <c r="A3" s="26" t="s">
        <v>3356</v>
      </c>
      <c r="B3" s="26"/>
      <c r="C3" s="27"/>
    </row>
    <row r="4" spans="1:25" x14ac:dyDescent="0.25">
      <c r="A4" s="26" t="s">
        <v>1</v>
      </c>
      <c r="B4" s="26"/>
      <c r="C4" s="29" t="s">
        <v>64</v>
      </c>
      <c r="D4" s="27"/>
    </row>
    <row r="5" spans="1:25" x14ac:dyDescent="0.25">
      <c r="A5" s="26" t="s">
        <v>65</v>
      </c>
      <c r="B5" s="26"/>
      <c r="C5" s="29" t="s">
        <v>4510</v>
      </c>
      <c r="D5" s="27"/>
    </row>
    <row r="6" spans="1:25" ht="9.75" customHeight="1" x14ac:dyDescent="0.25"/>
    <row r="7" spans="1:25" x14ac:dyDescent="0.25">
      <c r="A7" s="28" t="s">
        <v>66</v>
      </c>
      <c r="C7" s="30" t="s">
        <v>67</v>
      </c>
    </row>
    <row r="8" spans="1:25" ht="14.25" thickBot="1" x14ac:dyDescent="0.3"/>
    <row r="9" spans="1:25" s="28" customFormat="1" ht="18" customHeight="1" x14ac:dyDescent="0.25">
      <c r="A9" s="275" t="s">
        <v>2</v>
      </c>
      <c r="B9" s="277" t="s">
        <v>68</v>
      </c>
      <c r="C9" s="277" t="s">
        <v>69</v>
      </c>
      <c r="D9" s="279" t="s">
        <v>70</v>
      </c>
      <c r="E9" s="279" t="s">
        <v>71</v>
      </c>
      <c r="F9" s="281" t="s">
        <v>72</v>
      </c>
      <c r="G9" s="281"/>
      <c r="H9" s="281"/>
      <c r="I9" s="281"/>
      <c r="J9" s="281"/>
      <c r="K9" s="281"/>
      <c r="L9" s="281"/>
      <c r="M9" s="281"/>
      <c r="N9" s="281"/>
      <c r="O9" s="281"/>
      <c r="P9" s="279" t="s">
        <v>73</v>
      </c>
      <c r="Q9" s="279" t="s">
        <v>8</v>
      </c>
      <c r="R9" s="279" t="s">
        <v>74</v>
      </c>
      <c r="S9" s="282" t="s">
        <v>75</v>
      </c>
    </row>
    <row r="10" spans="1:25" s="28" customFormat="1" ht="36" customHeight="1" thickBot="1" x14ac:dyDescent="0.3">
      <c r="A10" s="276"/>
      <c r="B10" s="278"/>
      <c r="C10" s="278"/>
      <c r="D10" s="280"/>
      <c r="E10" s="280"/>
      <c r="F10" s="31" t="s">
        <v>76</v>
      </c>
      <c r="G10" s="31" t="s">
        <v>77</v>
      </c>
      <c r="H10" s="31" t="s">
        <v>78</v>
      </c>
      <c r="I10" s="31" t="s">
        <v>79</v>
      </c>
      <c r="J10" s="31" t="s">
        <v>80</v>
      </c>
      <c r="K10" s="31" t="s">
        <v>81</v>
      </c>
      <c r="L10" s="31" t="s">
        <v>82</v>
      </c>
      <c r="M10" s="31" t="s">
        <v>83</v>
      </c>
      <c r="N10" s="31" t="s">
        <v>84</v>
      </c>
      <c r="O10" s="31" t="s">
        <v>85</v>
      </c>
      <c r="P10" s="280"/>
      <c r="Q10" s="280"/>
      <c r="R10" s="280"/>
      <c r="S10" s="283"/>
      <c r="U10" s="32"/>
      <c r="Y10" s="32"/>
    </row>
    <row r="11" spans="1:25" x14ac:dyDescent="0.25">
      <c r="A11" s="33">
        <v>1</v>
      </c>
      <c r="B11" s="34" t="s">
        <v>86</v>
      </c>
      <c r="C11" s="34" t="s">
        <v>87</v>
      </c>
      <c r="D11" s="35">
        <v>2</v>
      </c>
      <c r="E11" s="36" t="s">
        <v>88</v>
      </c>
      <c r="F11" s="37">
        <v>912</v>
      </c>
      <c r="G11" s="37">
        <v>682</v>
      </c>
      <c r="H11" s="37">
        <v>521</v>
      </c>
      <c r="I11" s="37">
        <v>330</v>
      </c>
      <c r="J11" s="38">
        <f t="shared" ref="J11:J162" si="0">SUM(F11:I11)</f>
        <v>2445</v>
      </c>
      <c r="K11" s="37">
        <v>0</v>
      </c>
      <c r="L11" s="37">
        <v>0</v>
      </c>
      <c r="M11" s="37">
        <v>0</v>
      </c>
      <c r="N11" s="37">
        <v>752</v>
      </c>
      <c r="O11" s="39">
        <f t="shared" ref="O11:O86" si="1">SUM(K11:N11)</f>
        <v>752</v>
      </c>
      <c r="P11" s="40">
        <v>1</v>
      </c>
      <c r="Q11" s="41" t="s">
        <v>89</v>
      </c>
      <c r="R11" s="41" t="s">
        <v>90</v>
      </c>
      <c r="S11" s="42"/>
    </row>
    <row r="12" spans="1:25" x14ac:dyDescent="0.25">
      <c r="A12" s="33">
        <v>2</v>
      </c>
      <c r="B12" s="34" t="s">
        <v>91</v>
      </c>
      <c r="C12" s="34" t="s">
        <v>87</v>
      </c>
      <c r="D12" s="43">
        <v>2</v>
      </c>
      <c r="E12" s="44" t="s">
        <v>92</v>
      </c>
      <c r="F12" s="37">
        <v>0</v>
      </c>
      <c r="G12" s="37">
        <v>0</v>
      </c>
      <c r="H12" s="37">
        <v>0</v>
      </c>
      <c r="I12" s="37">
        <v>0</v>
      </c>
      <c r="J12" s="38">
        <f t="shared" si="0"/>
        <v>0</v>
      </c>
      <c r="K12" s="37">
        <v>0</v>
      </c>
      <c r="L12" s="37">
        <v>0</v>
      </c>
      <c r="M12" s="37">
        <v>62</v>
      </c>
      <c r="N12" s="37">
        <v>0</v>
      </c>
      <c r="O12" s="39">
        <f t="shared" si="1"/>
        <v>62</v>
      </c>
      <c r="P12" s="40">
        <v>1</v>
      </c>
      <c r="Q12" s="41" t="s">
        <v>89</v>
      </c>
      <c r="R12" s="41" t="s">
        <v>90</v>
      </c>
      <c r="S12" s="42"/>
    </row>
    <row r="13" spans="1:25" x14ac:dyDescent="0.25">
      <c r="A13" s="45">
        <v>3</v>
      </c>
      <c r="B13" s="34" t="s">
        <v>93</v>
      </c>
      <c r="C13" s="34" t="s">
        <v>94</v>
      </c>
      <c r="D13" s="46">
        <v>2</v>
      </c>
      <c r="E13" s="46" t="s">
        <v>92</v>
      </c>
      <c r="F13" s="47">
        <v>0</v>
      </c>
      <c r="G13" s="47">
        <v>260</v>
      </c>
      <c r="H13" s="47">
        <v>0</v>
      </c>
      <c r="I13" s="47">
        <v>0</v>
      </c>
      <c r="J13" s="39">
        <f t="shared" si="0"/>
        <v>260</v>
      </c>
      <c r="K13" s="37">
        <v>0</v>
      </c>
      <c r="L13" s="37">
        <v>722</v>
      </c>
      <c r="M13" s="37">
        <v>0</v>
      </c>
      <c r="N13" s="37">
        <v>228</v>
      </c>
      <c r="O13" s="39">
        <f t="shared" si="1"/>
        <v>950</v>
      </c>
      <c r="P13" s="40">
        <v>2</v>
      </c>
      <c r="Q13" s="44" t="s">
        <v>89</v>
      </c>
      <c r="R13" s="44" t="s">
        <v>95</v>
      </c>
      <c r="S13" s="48" t="s">
        <v>96</v>
      </c>
    </row>
    <row r="14" spans="1:25" x14ac:dyDescent="0.25">
      <c r="A14" s="33">
        <v>4</v>
      </c>
      <c r="B14" s="34" t="s">
        <v>97</v>
      </c>
      <c r="C14" s="34" t="s">
        <v>98</v>
      </c>
      <c r="D14" s="46">
        <v>1</v>
      </c>
      <c r="E14" s="46" t="s">
        <v>88</v>
      </c>
      <c r="F14" s="47">
        <v>3540</v>
      </c>
      <c r="G14" s="47">
        <f>7063-120</f>
        <v>6943</v>
      </c>
      <c r="H14" s="47">
        <v>971</v>
      </c>
      <c r="I14" s="47">
        <v>1034</v>
      </c>
      <c r="J14" s="39">
        <f t="shared" si="0"/>
        <v>12488</v>
      </c>
      <c r="K14" s="47">
        <v>331</v>
      </c>
      <c r="L14" s="47">
        <v>106</v>
      </c>
      <c r="M14" s="47">
        <v>919</v>
      </c>
      <c r="N14" s="47">
        <f>10700-322</f>
        <v>10378</v>
      </c>
      <c r="O14" s="39">
        <f t="shared" si="1"/>
        <v>11734</v>
      </c>
      <c r="P14" s="46">
        <v>1</v>
      </c>
      <c r="Q14" s="41" t="s">
        <v>89</v>
      </c>
      <c r="R14" s="44" t="s">
        <v>90</v>
      </c>
      <c r="S14" s="48"/>
    </row>
    <row r="15" spans="1:25" x14ac:dyDescent="0.25">
      <c r="A15" s="45">
        <v>5</v>
      </c>
      <c r="B15" s="34" t="s">
        <v>97</v>
      </c>
      <c r="C15" s="34" t="s">
        <v>98</v>
      </c>
      <c r="D15" s="46">
        <v>1</v>
      </c>
      <c r="E15" s="46" t="s">
        <v>92</v>
      </c>
      <c r="F15" s="47">
        <v>0</v>
      </c>
      <c r="G15" s="47">
        <v>0</v>
      </c>
      <c r="H15" s="47">
        <v>0</v>
      </c>
      <c r="I15" s="47">
        <v>207</v>
      </c>
      <c r="J15" s="39">
        <f t="shared" si="0"/>
        <v>207</v>
      </c>
      <c r="K15" s="47">
        <v>197</v>
      </c>
      <c r="L15" s="47">
        <v>0</v>
      </c>
      <c r="M15" s="47">
        <v>737</v>
      </c>
      <c r="N15" s="47">
        <v>0</v>
      </c>
      <c r="O15" s="39">
        <f t="shared" si="1"/>
        <v>934</v>
      </c>
      <c r="P15" s="46">
        <v>1</v>
      </c>
      <c r="Q15" s="44" t="s">
        <v>89</v>
      </c>
      <c r="R15" s="44" t="s">
        <v>90</v>
      </c>
      <c r="S15" s="48"/>
    </row>
    <row r="16" spans="1:25" ht="27" x14ac:dyDescent="0.25">
      <c r="A16" s="45">
        <v>6</v>
      </c>
      <c r="B16" s="34" t="s">
        <v>99</v>
      </c>
      <c r="C16" s="49" t="s">
        <v>100</v>
      </c>
      <c r="D16" s="46">
        <v>2</v>
      </c>
      <c r="E16" s="46" t="s">
        <v>88</v>
      </c>
      <c r="F16" s="47">
        <v>3190</v>
      </c>
      <c r="G16" s="47">
        <v>14</v>
      </c>
      <c r="H16" s="47">
        <v>160</v>
      </c>
      <c r="I16" s="47">
        <v>1208</v>
      </c>
      <c r="J16" s="39">
        <f t="shared" si="0"/>
        <v>4572</v>
      </c>
      <c r="K16" s="47">
        <v>0</v>
      </c>
      <c r="L16" s="47">
        <v>0</v>
      </c>
      <c r="M16" s="47">
        <v>0</v>
      </c>
      <c r="N16" s="47">
        <v>3692</v>
      </c>
      <c r="O16" s="39">
        <f t="shared" si="1"/>
        <v>3692</v>
      </c>
      <c r="P16" s="46">
        <v>1</v>
      </c>
      <c r="Q16" s="41" t="s">
        <v>89</v>
      </c>
      <c r="R16" s="44" t="s">
        <v>95</v>
      </c>
      <c r="S16" s="48"/>
    </row>
    <row r="17" spans="1:19" ht="27" x14ac:dyDescent="0.25">
      <c r="A17" s="33">
        <v>7</v>
      </c>
      <c r="B17" s="34" t="s">
        <v>101</v>
      </c>
      <c r="C17" s="49" t="s">
        <v>100</v>
      </c>
      <c r="D17" s="46">
        <v>2</v>
      </c>
      <c r="E17" s="46" t="s">
        <v>92</v>
      </c>
      <c r="F17" s="47">
        <v>0</v>
      </c>
      <c r="G17" s="47">
        <v>0</v>
      </c>
      <c r="H17" s="47">
        <v>0</v>
      </c>
      <c r="I17" s="47">
        <v>0</v>
      </c>
      <c r="J17" s="39">
        <f t="shared" si="0"/>
        <v>0</v>
      </c>
      <c r="K17" s="47">
        <v>118</v>
      </c>
      <c r="L17" s="47">
        <v>0</v>
      </c>
      <c r="M17" s="47">
        <v>0</v>
      </c>
      <c r="N17" s="47">
        <v>0</v>
      </c>
      <c r="O17" s="39">
        <f t="shared" si="1"/>
        <v>118</v>
      </c>
      <c r="P17" s="46">
        <v>1</v>
      </c>
      <c r="Q17" s="41" t="s">
        <v>89</v>
      </c>
      <c r="R17" s="44" t="s">
        <v>95</v>
      </c>
      <c r="S17" s="48"/>
    </row>
    <row r="18" spans="1:19" ht="27" x14ac:dyDescent="0.25">
      <c r="A18" s="45">
        <v>8</v>
      </c>
      <c r="B18" s="34" t="s">
        <v>99</v>
      </c>
      <c r="C18" s="49" t="s">
        <v>102</v>
      </c>
      <c r="D18" s="46">
        <v>2</v>
      </c>
      <c r="E18" s="46" t="s">
        <v>88</v>
      </c>
      <c r="F18" s="47">
        <v>4101</v>
      </c>
      <c r="G18" s="47">
        <v>95</v>
      </c>
      <c r="H18" s="47">
        <v>136</v>
      </c>
      <c r="I18" s="47">
        <v>1261</v>
      </c>
      <c r="J18" s="39">
        <f t="shared" si="0"/>
        <v>5593</v>
      </c>
      <c r="K18" s="47">
        <v>0</v>
      </c>
      <c r="L18" s="47">
        <v>94</v>
      </c>
      <c r="M18" s="47">
        <v>0</v>
      </c>
      <c r="N18" s="47">
        <v>3376</v>
      </c>
      <c r="O18" s="39">
        <f t="shared" si="1"/>
        <v>3470</v>
      </c>
      <c r="P18" s="46">
        <v>1</v>
      </c>
      <c r="Q18" s="44" t="s">
        <v>89</v>
      </c>
      <c r="R18" s="44" t="s">
        <v>95</v>
      </c>
      <c r="S18" s="48"/>
    </row>
    <row r="19" spans="1:19" ht="27" x14ac:dyDescent="0.25">
      <c r="A19" s="45">
        <v>9</v>
      </c>
      <c r="B19" s="34" t="s">
        <v>99</v>
      </c>
      <c r="C19" s="49" t="s">
        <v>103</v>
      </c>
      <c r="D19" s="46">
        <v>2</v>
      </c>
      <c r="E19" s="46" t="s">
        <v>88</v>
      </c>
      <c r="F19" s="47">
        <v>2400</v>
      </c>
      <c r="G19" s="47">
        <v>14</v>
      </c>
      <c r="H19" s="47">
        <v>55</v>
      </c>
      <c r="I19" s="47">
        <v>584</v>
      </c>
      <c r="J19" s="39">
        <f t="shared" si="0"/>
        <v>3053</v>
      </c>
      <c r="K19" s="47">
        <v>0</v>
      </c>
      <c r="L19" s="47">
        <v>0</v>
      </c>
      <c r="M19" s="47">
        <v>0</v>
      </c>
      <c r="N19" s="47">
        <v>2657</v>
      </c>
      <c r="O19" s="39">
        <f t="shared" si="1"/>
        <v>2657</v>
      </c>
      <c r="P19" s="46">
        <v>1</v>
      </c>
      <c r="Q19" s="41" t="s">
        <v>89</v>
      </c>
      <c r="R19" s="44" t="s">
        <v>95</v>
      </c>
      <c r="S19" s="48"/>
    </row>
    <row r="20" spans="1:19" ht="27" x14ac:dyDescent="0.25">
      <c r="A20" s="33">
        <v>10</v>
      </c>
      <c r="B20" s="34" t="s">
        <v>101</v>
      </c>
      <c r="C20" s="49" t="s">
        <v>103</v>
      </c>
      <c r="D20" s="46">
        <v>2</v>
      </c>
      <c r="E20" s="46" t="s">
        <v>92</v>
      </c>
      <c r="F20" s="47">
        <v>44</v>
      </c>
      <c r="G20" s="47">
        <v>0</v>
      </c>
      <c r="H20" s="47">
        <v>0</v>
      </c>
      <c r="I20" s="47">
        <v>0</v>
      </c>
      <c r="J20" s="39">
        <f t="shared" si="0"/>
        <v>44</v>
      </c>
      <c r="K20" s="47">
        <v>0</v>
      </c>
      <c r="L20" s="47">
        <v>0</v>
      </c>
      <c r="M20" s="47">
        <v>0</v>
      </c>
      <c r="N20" s="47">
        <v>0</v>
      </c>
      <c r="O20" s="39">
        <f t="shared" si="1"/>
        <v>0</v>
      </c>
      <c r="P20" s="46">
        <v>1</v>
      </c>
      <c r="Q20" s="41" t="s">
        <v>89</v>
      </c>
      <c r="R20" s="44" t="s">
        <v>95</v>
      </c>
      <c r="S20" s="48"/>
    </row>
    <row r="21" spans="1:19" ht="27" x14ac:dyDescent="0.25">
      <c r="A21" s="45">
        <v>11</v>
      </c>
      <c r="B21" s="34" t="s">
        <v>104</v>
      </c>
      <c r="C21" s="49" t="s">
        <v>103</v>
      </c>
      <c r="D21" s="46">
        <v>1</v>
      </c>
      <c r="E21" s="46" t="s">
        <v>88</v>
      </c>
      <c r="F21" s="47">
        <v>370</v>
      </c>
      <c r="G21" s="47">
        <v>10</v>
      </c>
      <c r="H21" s="47"/>
      <c r="I21" s="47">
        <v>47</v>
      </c>
      <c r="J21" s="39">
        <f t="shared" si="0"/>
        <v>427</v>
      </c>
      <c r="K21" s="47">
        <v>0</v>
      </c>
      <c r="L21" s="47">
        <v>0</v>
      </c>
      <c r="M21" s="47">
        <v>0</v>
      </c>
      <c r="N21" s="47">
        <v>254</v>
      </c>
      <c r="O21" s="39">
        <f t="shared" si="1"/>
        <v>254</v>
      </c>
      <c r="P21" s="46">
        <v>1</v>
      </c>
      <c r="Q21" s="44" t="s">
        <v>89</v>
      </c>
      <c r="R21" s="44" t="s">
        <v>95</v>
      </c>
      <c r="S21" s="48"/>
    </row>
    <row r="22" spans="1:19" ht="27" x14ac:dyDescent="0.25">
      <c r="A22" s="45">
        <v>12</v>
      </c>
      <c r="B22" s="34" t="s">
        <v>104</v>
      </c>
      <c r="C22" s="49" t="s">
        <v>103</v>
      </c>
      <c r="D22" s="46">
        <v>1</v>
      </c>
      <c r="E22" s="46" t="s">
        <v>92</v>
      </c>
      <c r="F22" s="47">
        <v>55</v>
      </c>
      <c r="G22" s="47">
        <v>0</v>
      </c>
      <c r="H22" s="47">
        <v>0</v>
      </c>
      <c r="I22" s="47">
        <v>0</v>
      </c>
      <c r="J22" s="39">
        <f t="shared" si="0"/>
        <v>55</v>
      </c>
      <c r="K22" s="47">
        <v>0</v>
      </c>
      <c r="L22" s="47">
        <v>0</v>
      </c>
      <c r="M22" s="47">
        <v>0</v>
      </c>
      <c r="N22" s="47">
        <v>0</v>
      </c>
      <c r="O22" s="39">
        <f t="shared" si="1"/>
        <v>0</v>
      </c>
      <c r="P22" s="46">
        <v>1</v>
      </c>
      <c r="Q22" s="41" t="s">
        <v>89</v>
      </c>
      <c r="R22" s="44" t="s">
        <v>95</v>
      </c>
      <c r="S22" s="48"/>
    </row>
    <row r="23" spans="1:19" ht="27" x14ac:dyDescent="0.25">
      <c r="A23" s="33">
        <v>13</v>
      </c>
      <c r="B23" s="34" t="s">
        <v>105</v>
      </c>
      <c r="C23" s="49" t="s">
        <v>106</v>
      </c>
      <c r="D23" s="46">
        <v>2</v>
      </c>
      <c r="E23" s="46" t="s">
        <v>88</v>
      </c>
      <c r="F23" s="47">
        <v>3140</v>
      </c>
      <c r="G23" s="47">
        <v>234</v>
      </c>
      <c r="H23" s="47">
        <v>74</v>
      </c>
      <c r="I23" s="47">
        <v>1330</v>
      </c>
      <c r="J23" s="39">
        <f t="shared" si="0"/>
        <v>4778</v>
      </c>
      <c r="K23" s="47">
        <v>0</v>
      </c>
      <c r="L23" s="47">
        <v>0</v>
      </c>
      <c r="M23" s="47">
        <v>0</v>
      </c>
      <c r="N23" s="47">
        <v>4171</v>
      </c>
      <c r="O23" s="39">
        <f t="shared" si="1"/>
        <v>4171</v>
      </c>
      <c r="P23" s="46">
        <v>1</v>
      </c>
      <c r="Q23" s="41" t="s">
        <v>89</v>
      </c>
      <c r="R23" s="44" t="s">
        <v>95</v>
      </c>
      <c r="S23" s="48"/>
    </row>
    <row r="24" spans="1:19" ht="27" x14ac:dyDescent="0.25">
      <c r="A24" s="45">
        <v>14</v>
      </c>
      <c r="B24" s="34" t="s">
        <v>105</v>
      </c>
      <c r="C24" s="49" t="s">
        <v>106</v>
      </c>
      <c r="D24" s="46">
        <v>2</v>
      </c>
      <c r="E24" s="46" t="s">
        <v>92</v>
      </c>
      <c r="F24" s="47">
        <v>0</v>
      </c>
      <c r="G24" s="47">
        <v>0</v>
      </c>
      <c r="H24" s="47">
        <v>0</v>
      </c>
      <c r="I24" s="47">
        <v>0</v>
      </c>
      <c r="J24" s="39">
        <f t="shared" si="0"/>
        <v>0</v>
      </c>
      <c r="K24" s="47">
        <v>0</v>
      </c>
      <c r="L24" s="47">
        <v>0</v>
      </c>
      <c r="M24" s="47">
        <v>0</v>
      </c>
      <c r="N24" s="47">
        <v>91</v>
      </c>
      <c r="O24" s="39">
        <f t="shared" si="1"/>
        <v>91</v>
      </c>
      <c r="P24" s="46">
        <v>1</v>
      </c>
      <c r="Q24" s="41" t="s">
        <v>89</v>
      </c>
      <c r="R24" s="44" t="s">
        <v>95</v>
      </c>
      <c r="S24" s="48"/>
    </row>
    <row r="25" spans="1:19" ht="27" x14ac:dyDescent="0.25">
      <c r="A25" s="45">
        <v>15</v>
      </c>
      <c r="B25" s="34" t="s">
        <v>107</v>
      </c>
      <c r="C25" s="49" t="s">
        <v>106</v>
      </c>
      <c r="D25" s="46">
        <v>2</v>
      </c>
      <c r="E25" s="46" t="s">
        <v>88</v>
      </c>
      <c r="F25" s="47">
        <v>0</v>
      </c>
      <c r="G25" s="47">
        <v>0</v>
      </c>
      <c r="H25" s="47">
        <v>0</v>
      </c>
      <c r="I25" s="47">
        <v>234</v>
      </c>
      <c r="J25" s="39">
        <f t="shared" si="0"/>
        <v>234</v>
      </c>
      <c r="K25" s="47">
        <v>0</v>
      </c>
      <c r="L25" s="47">
        <v>0</v>
      </c>
      <c r="M25" s="47">
        <v>0</v>
      </c>
      <c r="N25" s="47">
        <v>5</v>
      </c>
      <c r="O25" s="39">
        <f t="shared" si="1"/>
        <v>5</v>
      </c>
      <c r="P25" s="46">
        <v>1</v>
      </c>
      <c r="Q25" s="44" t="s">
        <v>89</v>
      </c>
      <c r="R25" s="44" t="s">
        <v>95</v>
      </c>
      <c r="S25" s="48"/>
    </row>
    <row r="26" spans="1:19" x14ac:dyDescent="0.25">
      <c r="A26" s="33">
        <v>16</v>
      </c>
      <c r="B26" s="34" t="s">
        <v>108</v>
      </c>
      <c r="C26" s="49" t="s">
        <v>109</v>
      </c>
      <c r="D26" s="46">
        <v>2</v>
      </c>
      <c r="E26" s="46" t="s">
        <v>88</v>
      </c>
      <c r="F26" s="47">
        <v>4754</v>
      </c>
      <c r="G26" s="47">
        <v>218</v>
      </c>
      <c r="H26" s="47">
        <v>297</v>
      </c>
      <c r="I26" s="47">
        <v>1278</v>
      </c>
      <c r="J26" s="39">
        <f t="shared" si="0"/>
        <v>6547</v>
      </c>
      <c r="K26" s="47"/>
      <c r="L26" s="47">
        <v>131</v>
      </c>
      <c r="M26" s="47">
        <v>0</v>
      </c>
      <c r="N26" s="47">
        <v>5811</v>
      </c>
      <c r="O26" s="39">
        <f t="shared" si="1"/>
        <v>5942</v>
      </c>
      <c r="P26" s="46">
        <v>1</v>
      </c>
      <c r="Q26" s="41" t="s">
        <v>89</v>
      </c>
      <c r="R26" s="44" t="s">
        <v>95</v>
      </c>
      <c r="S26" s="48"/>
    </row>
    <row r="27" spans="1:19" x14ac:dyDescent="0.25">
      <c r="A27" s="45">
        <v>17</v>
      </c>
      <c r="B27" s="34" t="s">
        <v>99</v>
      </c>
      <c r="C27" s="50" t="s">
        <v>110</v>
      </c>
      <c r="D27" s="46">
        <v>2</v>
      </c>
      <c r="E27" s="46" t="s">
        <v>88</v>
      </c>
      <c r="F27" s="47">
        <v>1822</v>
      </c>
      <c r="G27" s="47">
        <v>24</v>
      </c>
      <c r="H27" s="47">
        <v>143</v>
      </c>
      <c r="I27" s="47">
        <v>551</v>
      </c>
      <c r="J27" s="39">
        <f t="shared" si="0"/>
        <v>2540</v>
      </c>
      <c r="K27" s="47">
        <v>0</v>
      </c>
      <c r="L27" s="47">
        <v>0</v>
      </c>
      <c r="M27" s="47">
        <v>15</v>
      </c>
      <c r="N27" s="47">
        <v>1474</v>
      </c>
      <c r="O27" s="39">
        <f t="shared" si="1"/>
        <v>1489</v>
      </c>
      <c r="P27" s="46">
        <v>1</v>
      </c>
      <c r="Q27" s="44" t="s">
        <v>89</v>
      </c>
      <c r="R27" s="44" t="s">
        <v>95</v>
      </c>
      <c r="S27" s="48"/>
    </row>
    <row r="28" spans="1:19" ht="27" x14ac:dyDescent="0.25">
      <c r="A28" s="45">
        <v>18</v>
      </c>
      <c r="B28" s="34" t="s">
        <v>99</v>
      </c>
      <c r="C28" s="50" t="s">
        <v>111</v>
      </c>
      <c r="D28" s="46">
        <v>1</v>
      </c>
      <c r="E28" s="46" t="s">
        <v>88</v>
      </c>
      <c r="F28" s="47">
        <v>23</v>
      </c>
      <c r="G28" s="47">
        <v>0</v>
      </c>
      <c r="H28" s="47">
        <v>0</v>
      </c>
      <c r="I28" s="47">
        <v>153</v>
      </c>
      <c r="J28" s="39">
        <f t="shared" si="0"/>
        <v>176</v>
      </c>
      <c r="K28" s="47">
        <v>0</v>
      </c>
      <c r="L28" s="47">
        <v>0</v>
      </c>
      <c r="M28" s="47">
        <v>0</v>
      </c>
      <c r="N28" s="47">
        <v>70</v>
      </c>
      <c r="O28" s="39">
        <f t="shared" si="1"/>
        <v>70</v>
      </c>
      <c r="P28" s="46">
        <v>1</v>
      </c>
      <c r="Q28" s="41" t="s">
        <v>89</v>
      </c>
      <c r="R28" s="44" t="s">
        <v>95</v>
      </c>
      <c r="S28" s="48"/>
    </row>
    <row r="29" spans="1:19" x14ac:dyDescent="0.25">
      <c r="A29" s="33">
        <v>19</v>
      </c>
      <c r="B29" s="34" t="s">
        <v>99</v>
      </c>
      <c r="C29" s="50" t="s">
        <v>112</v>
      </c>
      <c r="D29" s="46">
        <v>2</v>
      </c>
      <c r="E29" s="46" t="s">
        <v>88</v>
      </c>
      <c r="F29" s="47">
        <v>1516</v>
      </c>
      <c r="G29" s="47">
        <v>47</v>
      </c>
      <c r="H29" s="47">
        <v>42</v>
      </c>
      <c r="I29" s="47">
        <v>156</v>
      </c>
      <c r="J29" s="39">
        <f t="shared" si="0"/>
        <v>1761</v>
      </c>
      <c r="K29" s="47">
        <v>0</v>
      </c>
      <c r="L29" s="47">
        <v>0</v>
      </c>
      <c r="M29" s="47">
        <v>0</v>
      </c>
      <c r="N29" s="47">
        <v>1210</v>
      </c>
      <c r="O29" s="39">
        <f t="shared" si="1"/>
        <v>1210</v>
      </c>
      <c r="P29" s="46">
        <v>1</v>
      </c>
      <c r="Q29" s="44" t="s">
        <v>89</v>
      </c>
      <c r="R29" s="44" t="s">
        <v>95</v>
      </c>
      <c r="S29" s="48"/>
    </row>
    <row r="30" spans="1:19" ht="27" x14ac:dyDescent="0.25">
      <c r="A30" s="45">
        <v>20</v>
      </c>
      <c r="B30" s="34" t="s">
        <v>99</v>
      </c>
      <c r="C30" s="49" t="s">
        <v>113</v>
      </c>
      <c r="D30" s="46">
        <v>1</v>
      </c>
      <c r="E30" s="46" t="s">
        <v>88</v>
      </c>
      <c r="F30" s="47">
        <v>1400</v>
      </c>
      <c r="G30" s="47">
        <v>27</v>
      </c>
      <c r="H30" s="47">
        <v>576</v>
      </c>
      <c r="I30" s="47">
        <v>296</v>
      </c>
      <c r="J30" s="39">
        <f t="shared" si="0"/>
        <v>2299</v>
      </c>
      <c r="K30" s="47">
        <v>0</v>
      </c>
      <c r="L30" s="47">
        <v>0</v>
      </c>
      <c r="M30" s="47">
        <v>46</v>
      </c>
      <c r="N30" s="47">
        <v>2156</v>
      </c>
      <c r="O30" s="39">
        <f t="shared" si="1"/>
        <v>2202</v>
      </c>
      <c r="P30" s="46">
        <v>1</v>
      </c>
      <c r="Q30" s="41" t="s">
        <v>89</v>
      </c>
      <c r="R30" s="44" t="s">
        <v>95</v>
      </c>
      <c r="S30" s="48"/>
    </row>
    <row r="31" spans="1:19" ht="27" x14ac:dyDescent="0.25">
      <c r="A31" s="45">
        <v>21</v>
      </c>
      <c r="B31" s="34" t="s">
        <v>99</v>
      </c>
      <c r="C31" s="49" t="s">
        <v>113</v>
      </c>
      <c r="D31" s="46">
        <v>1</v>
      </c>
      <c r="E31" s="46" t="s">
        <v>92</v>
      </c>
      <c r="F31" s="47">
        <v>0</v>
      </c>
      <c r="G31" s="47">
        <v>0</v>
      </c>
      <c r="H31" s="47">
        <v>0</v>
      </c>
      <c r="I31" s="47">
        <v>0</v>
      </c>
      <c r="J31" s="39">
        <v>0</v>
      </c>
      <c r="K31" s="47">
        <v>0</v>
      </c>
      <c r="L31" s="47">
        <v>0</v>
      </c>
      <c r="M31" s="47">
        <v>52</v>
      </c>
      <c r="N31" s="47">
        <v>0</v>
      </c>
      <c r="O31" s="39">
        <f t="shared" si="1"/>
        <v>52</v>
      </c>
      <c r="P31" s="46">
        <v>1</v>
      </c>
      <c r="Q31" s="41" t="s">
        <v>89</v>
      </c>
      <c r="R31" s="44" t="s">
        <v>95</v>
      </c>
      <c r="S31" s="48"/>
    </row>
    <row r="32" spans="1:19" ht="27" x14ac:dyDescent="0.25">
      <c r="A32" s="33">
        <v>22</v>
      </c>
      <c r="B32" s="34" t="s">
        <v>114</v>
      </c>
      <c r="C32" s="49" t="s">
        <v>115</v>
      </c>
      <c r="D32" s="46">
        <v>1</v>
      </c>
      <c r="E32" s="46" t="s">
        <v>88</v>
      </c>
      <c r="F32" s="47">
        <v>5347</v>
      </c>
      <c r="G32" s="47">
        <v>1352</v>
      </c>
      <c r="H32" s="47">
        <v>43</v>
      </c>
      <c r="I32" s="47">
        <v>1338</v>
      </c>
      <c r="J32" s="39">
        <f t="shared" si="0"/>
        <v>8080</v>
      </c>
      <c r="K32" s="47">
        <v>0</v>
      </c>
      <c r="L32" s="47">
        <v>0</v>
      </c>
      <c r="M32" s="47">
        <v>0</v>
      </c>
      <c r="N32" s="47">
        <v>5717</v>
      </c>
      <c r="O32" s="39">
        <f t="shared" si="1"/>
        <v>5717</v>
      </c>
      <c r="P32" s="46">
        <v>1</v>
      </c>
      <c r="Q32" s="44" t="s">
        <v>89</v>
      </c>
      <c r="R32" s="44" t="s">
        <v>95</v>
      </c>
      <c r="S32" s="48"/>
    </row>
    <row r="33" spans="1:19" ht="27" x14ac:dyDescent="0.25">
      <c r="A33" s="45">
        <v>23</v>
      </c>
      <c r="B33" s="49" t="s">
        <v>116</v>
      </c>
      <c r="C33" s="49" t="s">
        <v>117</v>
      </c>
      <c r="D33" s="46">
        <v>1</v>
      </c>
      <c r="E33" s="46" t="s">
        <v>88</v>
      </c>
      <c r="F33" s="47">
        <v>0</v>
      </c>
      <c r="G33" s="47">
        <v>0</v>
      </c>
      <c r="H33" s="47">
        <v>0</v>
      </c>
      <c r="I33" s="47">
        <v>0</v>
      </c>
      <c r="J33" s="39">
        <f t="shared" si="0"/>
        <v>0</v>
      </c>
      <c r="K33" s="47">
        <v>0</v>
      </c>
      <c r="L33" s="47">
        <v>0</v>
      </c>
      <c r="M33" s="47">
        <v>0</v>
      </c>
      <c r="N33" s="47">
        <v>0</v>
      </c>
      <c r="O33" s="39">
        <f t="shared" si="1"/>
        <v>0</v>
      </c>
      <c r="P33" s="46">
        <v>1</v>
      </c>
      <c r="Q33" s="44" t="s">
        <v>118</v>
      </c>
      <c r="R33" s="44" t="s">
        <v>90</v>
      </c>
      <c r="S33" s="51" t="s">
        <v>119</v>
      </c>
    </row>
    <row r="34" spans="1:19" x14ac:dyDescent="0.25">
      <c r="A34" s="45">
        <v>24</v>
      </c>
      <c r="B34" s="34" t="s">
        <v>120</v>
      </c>
      <c r="C34" s="49" t="s">
        <v>117</v>
      </c>
      <c r="D34" s="46">
        <v>1</v>
      </c>
      <c r="E34" s="46" t="s">
        <v>88</v>
      </c>
      <c r="F34" s="47">
        <v>0</v>
      </c>
      <c r="G34" s="47">
        <v>0</v>
      </c>
      <c r="H34" s="47">
        <v>0</v>
      </c>
      <c r="I34" s="47">
        <v>0</v>
      </c>
      <c r="J34" s="39">
        <f t="shared" si="0"/>
        <v>0</v>
      </c>
      <c r="K34" s="47">
        <v>0</v>
      </c>
      <c r="L34" s="47">
        <v>0</v>
      </c>
      <c r="M34" s="47">
        <v>0</v>
      </c>
      <c r="N34" s="47">
        <v>0</v>
      </c>
      <c r="O34" s="39">
        <f t="shared" si="1"/>
        <v>0</v>
      </c>
      <c r="P34" s="46">
        <v>1</v>
      </c>
      <c r="Q34" s="44" t="s">
        <v>118</v>
      </c>
      <c r="R34" s="44" t="s">
        <v>90</v>
      </c>
      <c r="S34" s="51" t="s">
        <v>121</v>
      </c>
    </row>
    <row r="35" spans="1:19" x14ac:dyDescent="0.25">
      <c r="A35" s="33">
        <v>25</v>
      </c>
      <c r="B35" s="34" t="s">
        <v>122</v>
      </c>
      <c r="C35" s="49" t="s">
        <v>117</v>
      </c>
      <c r="D35" s="46">
        <v>1</v>
      </c>
      <c r="E35" s="46" t="s">
        <v>88</v>
      </c>
      <c r="F35" s="47">
        <v>0</v>
      </c>
      <c r="G35" s="47">
        <v>0</v>
      </c>
      <c r="H35" s="47">
        <v>0</v>
      </c>
      <c r="I35" s="47">
        <v>0</v>
      </c>
      <c r="J35" s="39">
        <f t="shared" si="0"/>
        <v>0</v>
      </c>
      <c r="K35" s="47">
        <v>0</v>
      </c>
      <c r="L35" s="47">
        <v>0</v>
      </c>
      <c r="M35" s="47">
        <v>0</v>
      </c>
      <c r="N35" s="47">
        <v>0</v>
      </c>
      <c r="O35" s="39">
        <f t="shared" si="1"/>
        <v>0</v>
      </c>
      <c r="P35" s="46">
        <v>1</v>
      </c>
      <c r="Q35" s="44" t="s">
        <v>118</v>
      </c>
      <c r="R35" s="44" t="s">
        <v>90</v>
      </c>
      <c r="S35" s="51" t="s">
        <v>123</v>
      </c>
    </row>
    <row r="36" spans="1:19" x14ac:dyDescent="0.25">
      <c r="A36" s="45">
        <v>26</v>
      </c>
      <c r="B36" s="34" t="s">
        <v>124</v>
      </c>
      <c r="C36" s="49" t="s">
        <v>125</v>
      </c>
      <c r="D36" s="46">
        <v>1</v>
      </c>
      <c r="E36" s="46" t="s">
        <v>88</v>
      </c>
      <c r="F36" s="47">
        <v>1543</v>
      </c>
      <c r="G36" s="47">
        <v>137</v>
      </c>
      <c r="H36" s="47">
        <v>0</v>
      </c>
      <c r="I36" s="47">
        <v>687</v>
      </c>
      <c r="J36" s="39">
        <f t="shared" si="0"/>
        <v>2367</v>
      </c>
      <c r="K36" s="47">
        <v>0</v>
      </c>
      <c r="L36" s="47">
        <v>0</v>
      </c>
      <c r="M36" s="47">
        <v>0</v>
      </c>
      <c r="N36" s="47">
        <v>688</v>
      </c>
      <c r="O36" s="39">
        <f t="shared" si="1"/>
        <v>688</v>
      </c>
      <c r="P36" s="46">
        <v>1</v>
      </c>
      <c r="Q36" s="44" t="s">
        <v>14</v>
      </c>
      <c r="R36" s="44" t="s">
        <v>90</v>
      </c>
      <c r="S36" s="48"/>
    </row>
    <row r="37" spans="1:19" x14ac:dyDescent="0.25">
      <c r="A37" s="45">
        <v>27</v>
      </c>
      <c r="B37" s="34" t="s">
        <v>126</v>
      </c>
      <c r="C37" s="49" t="s">
        <v>125</v>
      </c>
      <c r="D37" s="46">
        <v>3</v>
      </c>
      <c r="E37" s="46" t="s">
        <v>88</v>
      </c>
      <c r="F37" s="47">
        <v>326</v>
      </c>
      <c r="G37" s="47">
        <v>216</v>
      </c>
      <c r="H37" s="47">
        <v>0</v>
      </c>
      <c r="I37" s="47">
        <v>41</v>
      </c>
      <c r="J37" s="39">
        <f t="shared" si="0"/>
        <v>583</v>
      </c>
      <c r="K37" s="47">
        <v>0</v>
      </c>
      <c r="L37" s="47">
        <v>0</v>
      </c>
      <c r="M37" s="47">
        <v>0</v>
      </c>
      <c r="N37" s="47">
        <v>270</v>
      </c>
      <c r="O37" s="39">
        <f t="shared" si="1"/>
        <v>270</v>
      </c>
      <c r="P37" s="46" t="s">
        <v>127</v>
      </c>
      <c r="Q37" s="44" t="s">
        <v>89</v>
      </c>
      <c r="R37" s="44" t="s">
        <v>95</v>
      </c>
      <c r="S37" s="48"/>
    </row>
    <row r="38" spans="1:19" x14ac:dyDescent="0.25">
      <c r="A38" s="33">
        <v>28</v>
      </c>
      <c r="B38" s="34" t="s">
        <v>128</v>
      </c>
      <c r="C38" s="49" t="s">
        <v>125</v>
      </c>
      <c r="D38" s="46">
        <v>3</v>
      </c>
      <c r="E38" s="46" t="s">
        <v>88</v>
      </c>
      <c r="F38" s="47">
        <v>566</v>
      </c>
      <c r="G38" s="47">
        <v>0</v>
      </c>
      <c r="H38" s="47">
        <v>0</v>
      </c>
      <c r="I38" s="47">
        <v>41</v>
      </c>
      <c r="J38" s="39">
        <f t="shared" si="0"/>
        <v>607</v>
      </c>
      <c r="K38" s="47">
        <v>0</v>
      </c>
      <c r="L38" s="47">
        <v>0</v>
      </c>
      <c r="M38" s="47">
        <v>0</v>
      </c>
      <c r="N38" s="47">
        <v>224</v>
      </c>
      <c r="O38" s="39">
        <f t="shared" si="1"/>
        <v>224</v>
      </c>
      <c r="P38" s="46">
        <v>1</v>
      </c>
      <c r="Q38" s="44" t="s">
        <v>89</v>
      </c>
      <c r="R38" s="44" t="s">
        <v>95</v>
      </c>
      <c r="S38" s="48"/>
    </row>
    <row r="39" spans="1:19" x14ac:dyDescent="0.25">
      <c r="A39" s="45">
        <v>29</v>
      </c>
      <c r="B39" s="34" t="s">
        <v>128</v>
      </c>
      <c r="C39" s="49" t="s">
        <v>125</v>
      </c>
      <c r="D39" s="46">
        <v>3</v>
      </c>
      <c r="E39" s="46" t="s">
        <v>92</v>
      </c>
      <c r="F39" s="47">
        <v>0</v>
      </c>
      <c r="G39" s="47">
        <v>0</v>
      </c>
      <c r="H39" s="47">
        <v>0</v>
      </c>
      <c r="I39" s="47">
        <v>114</v>
      </c>
      <c r="J39" s="39">
        <f t="shared" si="0"/>
        <v>114</v>
      </c>
      <c r="K39" s="47">
        <v>0</v>
      </c>
      <c r="L39" s="47">
        <v>0</v>
      </c>
      <c r="M39" s="47">
        <v>0</v>
      </c>
      <c r="N39" s="47">
        <v>0</v>
      </c>
      <c r="O39" s="39">
        <f t="shared" si="1"/>
        <v>0</v>
      </c>
      <c r="P39" s="46">
        <v>1</v>
      </c>
      <c r="Q39" s="44" t="s">
        <v>89</v>
      </c>
      <c r="R39" s="44" t="s">
        <v>95</v>
      </c>
      <c r="S39" s="48"/>
    </row>
    <row r="40" spans="1:19" x14ac:dyDescent="0.25">
      <c r="A40" s="45">
        <v>30</v>
      </c>
      <c r="B40" s="34" t="s">
        <v>129</v>
      </c>
      <c r="C40" s="49" t="s">
        <v>125</v>
      </c>
      <c r="D40" s="46">
        <v>3</v>
      </c>
      <c r="E40" s="46" t="s">
        <v>88</v>
      </c>
      <c r="F40" s="47">
        <v>41</v>
      </c>
      <c r="G40" s="47">
        <v>0</v>
      </c>
      <c r="H40" s="47">
        <v>0</v>
      </c>
      <c r="I40" s="47">
        <v>85</v>
      </c>
      <c r="J40" s="39">
        <f t="shared" si="0"/>
        <v>126</v>
      </c>
      <c r="K40" s="47">
        <v>0</v>
      </c>
      <c r="L40" s="47">
        <v>0</v>
      </c>
      <c r="M40" s="47">
        <v>0</v>
      </c>
      <c r="N40" s="47">
        <v>339</v>
      </c>
      <c r="O40" s="39">
        <f t="shared" si="1"/>
        <v>339</v>
      </c>
      <c r="P40" s="46">
        <v>3</v>
      </c>
      <c r="Q40" s="44" t="s">
        <v>89</v>
      </c>
      <c r="R40" s="44" t="s">
        <v>95</v>
      </c>
      <c r="S40" s="48"/>
    </row>
    <row r="41" spans="1:19" x14ac:dyDescent="0.25">
      <c r="A41" s="33">
        <v>31</v>
      </c>
      <c r="B41" s="34" t="s">
        <v>130</v>
      </c>
      <c r="C41" s="49" t="s">
        <v>131</v>
      </c>
      <c r="D41" s="46">
        <v>1</v>
      </c>
      <c r="E41" s="46" t="s">
        <v>88</v>
      </c>
      <c r="F41" s="47">
        <v>3594</v>
      </c>
      <c r="G41" s="47">
        <v>589</v>
      </c>
      <c r="H41" s="47">
        <v>170</v>
      </c>
      <c r="I41" s="47">
        <f>637-20</f>
        <v>617</v>
      </c>
      <c r="J41" s="39">
        <f t="shared" si="0"/>
        <v>4970</v>
      </c>
      <c r="K41" s="47">
        <v>0</v>
      </c>
      <c r="L41" s="47">
        <v>0</v>
      </c>
      <c r="M41" s="47">
        <v>0</v>
      </c>
      <c r="N41" s="47">
        <v>2975</v>
      </c>
      <c r="O41" s="39">
        <f t="shared" si="1"/>
        <v>2975</v>
      </c>
      <c r="P41" s="46">
        <v>1</v>
      </c>
      <c r="Q41" s="44" t="s">
        <v>89</v>
      </c>
      <c r="R41" s="44" t="s">
        <v>90</v>
      </c>
      <c r="S41" s="48"/>
    </row>
    <row r="42" spans="1:19" x14ac:dyDescent="0.25">
      <c r="A42" s="45">
        <v>32</v>
      </c>
      <c r="B42" s="34" t="s">
        <v>130</v>
      </c>
      <c r="C42" s="49" t="s">
        <v>131</v>
      </c>
      <c r="D42" s="46">
        <v>1</v>
      </c>
      <c r="E42" s="46" t="s">
        <v>92</v>
      </c>
      <c r="F42" s="47">
        <v>0</v>
      </c>
      <c r="G42" s="47">
        <v>0</v>
      </c>
      <c r="H42" s="47">
        <v>0</v>
      </c>
      <c r="I42" s="47">
        <v>20</v>
      </c>
      <c r="J42" s="39">
        <f t="shared" si="0"/>
        <v>20</v>
      </c>
      <c r="K42" s="47">
        <v>0</v>
      </c>
      <c r="L42" s="47">
        <v>0</v>
      </c>
      <c r="M42" s="47">
        <v>50</v>
      </c>
      <c r="N42" s="47">
        <v>0</v>
      </c>
      <c r="O42" s="39">
        <f t="shared" si="1"/>
        <v>50</v>
      </c>
      <c r="P42" s="46">
        <v>1</v>
      </c>
      <c r="Q42" s="44" t="s">
        <v>89</v>
      </c>
      <c r="R42" s="44" t="s">
        <v>90</v>
      </c>
      <c r="S42" s="48"/>
    </row>
    <row r="43" spans="1:19" x14ac:dyDescent="0.25">
      <c r="A43" s="45">
        <v>33</v>
      </c>
      <c r="B43" s="34" t="s">
        <v>132</v>
      </c>
      <c r="C43" s="49" t="s">
        <v>133</v>
      </c>
      <c r="D43" s="46">
        <v>3</v>
      </c>
      <c r="E43" s="46" t="s">
        <v>88</v>
      </c>
      <c r="F43" s="47">
        <v>1007</v>
      </c>
      <c r="G43" s="47">
        <v>165</v>
      </c>
      <c r="H43" s="47">
        <v>21</v>
      </c>
      <c r="I43" s="47">
        <v>60</v>
      </c>
      <c r="J43" s="39">
        <f t="shared" si="0"/>
        <v>1253</v>
      </c>
      <c r="K43" s="47">
        <v>0</v>
      </c>
      <c r="L43" s="47">
        <v>0</v>
      </c>
      <c r="M43" s="47">
        <v>6</v>
      </c>
      <c r="N43" s="47">
        <v>682</v>
      </c>
      <c r="O43" s="39">
        <f t="shared" si="1"/>
        <v>688</v>
      </c>
      <c r="P43" s="46">
        <v>1</v>
      </c>
      <c r="Q43" s="44" t="s">
        <v>89</v>
      </c>
      <c r="R43" s="44" t="s">
        <v>95</v>
      </c>
      <c r="S43" s="48"/>
    </row>
    <row r="44" spans="1:19" x14ac:dyDescent="0.25">
      <c r="A44" s="33">
        <v>34</v>
      </c>
      <c r="B44" s="34" t="s">
        <v>134</v>
      </c>
      <c r="C44" s="49" t="s">
        <v>135</v>
      </c>
      <c r="D44" s="46">
        <v>4</v>
      </c>
      <c r="E44" s="46" t="s">
        <v>88</v>
      </c>
      <c r="F44" s="47">
        <v>203</v>
      </c>
      <c r="G44" s="47">
        <v>802</v>
      </c>
      <c r="H44" s="47">
        <v>0</v>
      </c>
      <c r="I44" s="47">
        <v>53</v>
      </c>
      <c r="J44" s="39">
        <f t="shared" si="0"/>
        <v>1058</v>
      </c>
      <c r="K44" s="47">
        <v>0</v>
      </c>
      <c r="L44" s="47">
        <v>0</v>
      </c>
      <c r="M44" s="47">
        <v>0</v>
      </c>
      <c r="N44" s="47">
        <v>536</v>
      </c>
      <c r="O44" s="39">
        <f t="shared" si="1"/>
        <v>536</v>
      </c>
      <c r="P44" s="46">
        <v>1</v>
      </c>
      <c r="Q44" s="44" t="s">
        <v>14</v>
      </c>
      <c r="R44" s="44" t="s">
        <v>95</v>
      </c>
      <c r="S44" s="51" t="s">
        <v>136</v>
      </c>
    </row>
    <row r="45" spans="1:19" x14ac:dyDescent="0.25">
      <c r="A45" s="45">
        <v>35</v>
      </c>
      <c r="B45" s="34" t="s">
        <v>137</v>
      </c>
      <c r="C45" s="49" t="s">
        <v>138</v>
      </c>
      <c r="D45" s="46">
        <v>2</v>
      </c>
      <c r="E45" s="46" t="s">
        <v>88</v>
      </c>
      <c r="F45" s="47">
        <v>1524</v>
      </c>
      <c r="G45" s="47">
        <v>1059</v>
      </c>
      <c r="H45" s="47">
        <v>18</v>
      </c>
      <c r="I45" s="47">
        <v>595</v>
      </c>
      <c r="J45" s="39">
        <f t="shared" si="0"/>
        <v>3196</v>
      </c>
      <c r="K45" s="47">
        <v>0</v>
      </c>
      <c r="L45" s="47">
        <v>0</v>
      </c>
      <c r="M45" s="47">
        <v>0</v>
      </c>
      <c r="N45" s="47">
        <v>1275</v>
      </c>
      <c r="O45" s="39">
        <f t="shared" si="1"/>
        <v>1275</v>
      </c>
      <c r="P45" s="46">
        <v>1</v>
      </c>
      <c r="Q45" s="44" t="s">
        <v>89</v>
      </c>
      <c r="R45" s="44" t="s">
        <v>95</v>
      </c>
      <c r="S45" s="48"/>
    </row>
    <row r="46" spans="1:19" x14ac:dyDescent="0.25">
      <c r="A46" s="45">
        <v>36</v>
      </c>
      <c r="B46" s="34" t="s">
        <v>139</v>
      </c>
      <c r="C46" s="49" t="s">
        <v>138</v>
      </c>
      <c r="D46" s="46">
        <v>1</v>
      </c>
      <c r="E46" s="46" t="s">
        <v>88</v>
      </c>
      <c r="F46" s="47">
        <v>165</v>
      </c>
      <c r="G46" s="47">
        <v>29</v>
      </c>
      <c r="H46" s="47">
        <v>0</v>
      </c>
      <c r="I46" s="47">
        <v>63</v>
      </c>
      <c r="J46" s="39">
        <f t="shared" si="0"/>
        <v>257</v>
      </c>
      <c r="K46" s="47">
        <v>0</v>
      </c>
      <c r="L46" s="47">
        <v>0</v>
      </c>
      <c r="M46" s="47">
        <v>0</v>
      </c>
      <c r="N46" s="47">
        <v>153</v>
      </c>
      <c r="O46" s="39">
        <f t="shared" si="1"/>
        <v>153</v>
      </c>
      <c r="P46" s="46">
        <v>1</v>
      </c>
      <c r="Q46" s="44" t="s">
        <v>89</v>
      </c>
      <c r="R46" s="44" t="s">
        <v>95</v>
      </c>
      <c r="S46" s="48"/>
    </row>
    <row r="47" spans="1:19" x14ac:dyDescent="0.25">
      <c r="A47" s="33">
        <v>37</v>
      </c>
      <c r="B47" s="34" t="s">
        <v>140</v>
      </c>
      <c r="C47" s="49" t="s">
        <v>141</v>
      </c>
      <c r="D47" s="46">
        <v>2</v>
      </c>
      <c r="E47" s="46" t="s">
        <v>88</v>
      </c>
      <c r="F47" s="47">
        <v>788</v>
      </c>
      <c r="G47" s="47">
        <v>1115</v>
      </c>
      <c r="H47" s="47">
        <v>0</v>
      </c>
      <c r="I47" s="47">
        <v>577</v>
      </c>
      <c r="J47" s="39">
        <f t="shared" si="0"/>
        <v>2480</v>
      </c>
      <c r="K47" s="47">
        <v>0</v>
      </c>
      <c r="L47" s="47">
        <v>1095</v>
      </c>
      <c r="M47" s="47">
        <v>302</v>
      </c>
      <c r="N47" s="47">
        <v>2380</v>
      </c>
      <c r="O47" s="39">
        <f t="shared" si="1"/>
        <v>3777</v>
      </c>
      <c r="P47" s="46">
        <v>1</v>
      </c>
      <c r="Q47" s="44" t="s">
        <v>89</v>
      </c>
      <c r="R47" s="44" t="s">
        <v>90</v>
      </c>
      <c r="S47" s="48"/>
    </row>
    <row r="48" spans="1:19" x14ac:dyDescent="0.25">
      <c r="A48" s="45">
        <v>38</v>
      </c>
      <c r="B48" s="34" t="s">
        <v>134</v>
      </c>
      <c r="C48" s="49" t="s">
        <v>142</v>
      </c>
      <c r="D48" s="46">
        <v>2</v>
      </c>
      <c r="E48" s="46" t="s">
        <v>88</v>
      </c>
      <c r="F48" s="47">
        <v>899</v>
      </c>
      <c r="G48" s="47">
        <v>748</v>
      </c>
      <c r="H48" s="47">
        <v>265</v>
      </c>
      <c r="I48" s="47">
        <v>395</v>
      </c>
      <c r="J48" s="39">
        <f t="shared" si="0"/>
        <v>2307</v>
      </c>
      <c r="K48" s="47">
        <v>0</v>
      </c>
      <c r="L48" s="47">
        <v>0</v>
      </c>
      <c r="M48" s="47">
        <v>144</v>
      </c>
      <c r="N48" s="47">
        <v>2216</v>
      </c>
      <c r="O48" s="39">
        <f t="shared" si="1"/>
        <v>2360</v>
      </c>
      <c r="P48" s="46">
        <v>1</v>
      </c>
      <c r="Q48" s="44" t="s">
        <v>89</v>
      </c>
      <c r="R48" s="44" t="s">
        <v>143</v>
      </c>
      <c r="S48" s="48"/>
    </row>
    <row r="49" spans="1:19" x14ac:dyDescent="0.25">
      <c r="A49" s="45">
        <v>39</v>
      </c>
      <c r="B49" s="34" t="s">
        <v>144</v>
      </c>
      <c r="C49" s="49" t="s">
        <v>142</v>
      </c>
      <c r="D49" s="46">
        <v>2</v>
      </c>
      <c r="E49" s="46" t="s">
        <v>88</v>
      </c>
      <c r="F49" s="47">
        <v>0</v>
      </c>
      <c r="G49" s="47">
        <v>118</v>
      </c>
      <c r="H49" s="47">
        <v>0</v>
      </c>
      <c r="I49" s="47">
        <v>7</v>
      </c>
      <c r="J49" s="39">
        <f t="shared" si="0"/>
        <v>125</v>
      </c>
      <c r="K49" s="47">
        <v>0</v>
      </c>
      <c r="L49" s="47">
        <v>0</v>
      </c>
      <c r="M49" s="47">
        <v>0</v>
      </c>
      <c r="N49" s="47">
        <v>256</v>
      </c>
      <c r="O49" s="39">
        <f t="shared" si="1"/>
        <v>256</v>
      </c>
      <c r="P49" s="46">
        <v>1</v>
      </c>
      <c r="Q49" s="44" t="s">
        <v>89</v>
      </c>
      <c r="R49" s="44" t="s">
        <v>90</v>
      </c>
      <c r="S49" s="48"/>
    </row>
    <row r="50" spans="1:19" x14ac:dyDescent="0.25">
      <c r="A50" s="33">
        <v>40</v>
      </c>
      <c r="B50" s="34" t="s">
        <v>145</v>
      </c>
      <c r="C50" s="49" t="s">
        <v>146</v>
      </c>
      <c r="D50" s="46">
        <v>2</v>
      </c>
      <c r="E50" s="46" t="s">
        <v>88</v>
      </c>
      <c r="F50" s="47">
        <v>364</v>
      </c>
      <c r="G50" s="47">
        <v>99</v>
      </c>
      <c r="H50" s="47">
        <v>0</v>
      </c>
      <c r="I50" s="47">
        <v>31</v>
      </c>
      <c r="J50" s="39">
        <f t="shared" si="0"/>
        <v>494</v>
      </c>
      <c r="K50" s="47">
        <v>0</v>
      </c>
      <c r="L50" s="47">
        <v>0</v>
      </c>
      <c r="M50" s="47">
        <v>0</v>
      </c>
      <c r="N50" s="47">
        <v>407</v>
      </c>
      <c r="O50" s="39">
        <f t="shared" si="1"/>
        <v>407</v>
      </c>
      <c r="P50" s="46">
        <v>1</v>
      </c>
      <c r="Q50" s="44" t="s">
        <v>89</v>
      </c>
      <c r="R50" s="44" t="s">
        <v>95</v>
      </c>
      <c r="S50" s="48"/>
    </row>
    <row r="51" spans="1:19" x14ac:dyDescent="0.25">
      <c r="A51" s="45">
        <v>41</v>
      </c>
      <c r="B51" s="34" t="s">
        <v>147</v>
      </c>
      <c r="C51" s="49" t="s">
        <v>148</v>
      </c>
      <c r="D51" s="46">
        <v>2</v>
      </c>
      <c r="E51" s="46" t="s">
        <v>88</v>
      </c>
      <c r="F51" s="47">
        <v>102</v>
      </c>
      <c r="G51" s="47">
        <v>146</v>
      </c>
      <c r="H51" s="47">
        <v>0</v>
      </c>
      <c r="I51" s="47">
        <v>13</v>
      </c>
      <c r="J51" s="39">
        <f t="shared" si="0"/>
        <v>261</v>
      </c>
      <c r="K51" s="47">
        <v>0</v>
      </c>
      <c r="L51" s="47">
        <v>0</v>
      </c>
      <c r="M51" s="47">
        <v>0</v>
      </c>
      <c r="N51" s="47">
        <v>100</v>
      </c>
      <c r="O51" s="39">
        <f t="shared" si="1"/>
        <v>100</v>
      </c>
      <c r="P51" s="46">
        <v>1</v>
      </c>
      <c r="Q51" s="44" t="s">
        <v>89</v>
      </c>
      <c r="R51" s="44" t="s">
        <v>95</v>
      </c>
      <c r="S51" s="48"/>
    </row>
    <row r="52" spans="1:19" x14ac:dyDescent="0.25">
      <c r="A52" s="45">
        <v>42</v>
      </c>
      <c r="B52" s="34" t="s">
        <v>149</v>
      </c>
      <c r="C52" s="49" t="s">
        <v>150</v>
      </c>
      <c r="D52" s="46">
        <v>1</v>
      </c>
      <c r="E52" s="46" t="s">
        <v>88</v>
      </c>
      <c r="F52" s="47">
        <v>1381</v>
      </c>
      <c r="G52" s="47">
        <v>351</v>
      </c>
      <c r="H52" s="47">
        <v>0</v>
      </c>
      <c r="I52" s="47">
        <v>491</v>
      </c>
      <c r="J52" s="39">
        <f t="shared" si="0"/>
        <v>2223</v>
      </c>
      <c r="K52" s="47">
        <v>0</v>
      </c>
      <c r="L52" s="47">
        <v>0</v>
      </c>
      <c r="M52" s="47">
        <v>0</v>
      </c>
      <c r="N52" s="47">
        <v>1796</v>
      </c>
      <c r="O52" s="39">
        <f t="shared" si="1"/>
        <v>1796</v>
      </c>
      <c r="P52" s="46">
        <v>1</v>
      </c>
      <c r="Q52" s="44" t="s">
        <v>151</v>
      </c>
      <c r="R52" s="44" t="s">
        <v>90</v>
      </c>
      <c r="S52" s="48"/>
    </row>
    <row r="53" spans="1:19" x14ac:dyDescent="0.25">
      <c r="A53" s="33">
        <v>43</v>
      </c>
      <c r="B53" s="34" t="s">
        <v>152</v>
      </c>
      <c r="C53" s="49" t="s">
        <v>150</v>
      </c>
      <c r="D53" s="46">
        <v>1</v>
      </c>
      <c r="E53" s="46" t="s">
        <v>88</v>
      </c>
      <c r="F53" s="47">
        <v>2320</v>
      </c>
      <c r="G53" s="47">
        <v>497</v>
      </c>
      <c r="H53" s="47">
        <v>198</v>
      </c>
      <c r="I53" s="47">
        <v>348</v>
      </c>
      <c r="J53" s="39">
        <f t="shared" si="0"/>
        <v>3363</v>
      </c>
      <c r="K53" s="47">
        <v>0</v>
      </c>
      <c r="L53" s="47">
        <v>0</v>
      </c>
      <c r="M53" s="47">
        <v>0</v>
      </c>
      <c r="N53" s="47">
        <v>1452</v>
      </c>
      <c r="O53" s="39">
        <f t="shared" si="1"/>
        <v>1452</v>
      </c>
      <c r="P53" s="46">
        <v>1</v>
      </c>
      <c r="Q53" s="44" t="s">
        <v>151</v>
      </c>
      <c r="R53" s="44" t="s">
        <v>90</v>
      </c>
      <c r="S53" s="48"/>
    </row>
    <row r="54" spans="1:19" x14ac:dyDescent="0.25">
      <c r="A54" s="45">
        <v>44</v>
      </c>
      <c r="B54" s="34" t="s">
        <v>153</v>
      </c>
      <c r="C54" s="49" t="s">
        <v>150</v>
      </c>
      <c r="D54" s="46">
        <v>1</v>
      </c>
      <c r="E54" s="46" t="s">
        <v>88</v>
      </c>
      <c r="F54" s="47">
        <v>0</v>
      </c>
      <c r="G54" s="47">
        <v>21</v>
      </c>
      <c r="H54" s="47">
        <v>0</v>
      </c>
      <c r="I54" s="47">
        <v>26</v>
      </c>
      <c r="J54" s="39">
        <f t="shared" si="0"/>
        <v>47</v>
      </c>
      <c r="K54" s="47">
        <v>0</v>
      </c>
      <c r="L54" s="47">
        <v>0</v>
      </c>
      <c r="M54" s="47">
        <v>0</v>
      </c>
      <c r="N54" s="47">
        <v>87</v>
      </c>
      <c r="O54" s="39">
        <f t="shared" si="1"/>
        <v>87</v>
      </c>
      <c r="P54" s="46">
        <v>1</v>
      </c>
      <c r="Q54" s="44" t="s">
        <v>151</v>
      </c>
      <c r="R54" s="44" t="s">
        <v>90</v>
      </c>
      <c r="S54" s="48"/>
    </row>
    <row r="55" spans="1:19" ht="27" x14ac:dyDescent="0.25">
      <c r="A55" s="45">
        <v>45</v>
      </c>
      <c r="B55" s="34" t="s">
        <v>154</v>
      </c>
      <c r="C55" s="49" t="s">
        <v>155</v>
      </c>
      <c r="D55" s="46">
        <v>2</v>
      </c>
      <c r="E55" s="46" t="s">
        <v>88</v>
      </c>
      <c r="F55" s="47">
        <v>4053</v>
      </c>
      <c r="G55" s="47">
        <f>3334-38</f>
        <v>3296</v>
      </c>
      <c r="H55" s="47">
        <v>27</v>
      </c>
      <c r="I55" s="47">
        <v>505</v>
      </c>
      <c r="J55" s="39">
        <f t="shared" si="0"/>
        <v>7881</v>
      </c>
      <c r="K55" s="47">
        <v>0</v>
      </c>
      <c r="L55" s="47">
        <v>0</v>
      </c>
      <c r="M55" s="47">
        <v>0</v>
      </c>
      <c r="N55" s="47">
        <f>5214-115-62</f>
        <v>5037</v>
      </c>
      <c r="O55" s="39">
        <f t="shared" si="1"/>
        <v>5037</v>
      </c>
      <c r="P55" s="46">
        <v>1</v>
      </c>
      <c r="Q55" s="44" t="s">
        <v>89</v>
      </c>
      <c r="R55" s="44" t="s">
        <v>143</v>
      </c>
      <c r="S55" s="48"/>
    </row>
    <row r="56" spans="1:19" ht="27" x14ac:dyDescent="0.25">
      <c r="A56" s="33">
        <v>46</v>
      </c>
      <c r="B56" s="34" t="s">
        <v>154</v>
      </c>
      <c r="C56" s="49" t="s">
        <v>156</v>
      </c>
      <c r="D56" s="46">
        <v>2</v>
      </c>
      <c r="E56" s="46" t="s">
        <v>92</v>
      </c>
      <c r="F56" s="47">
        <v>0</v>
      </c>
      <c r="G56" s="47">
        <v>0</v>
      </c>
      <c r="H56" s="47">
        <v>0</v>
      </c>
      <c r="I56" s="47">
        <v>100</v>
      </c>
      <c r="J56" s="39">
        <f t="shared" si="0"/>
        <v>100</v>
      </c>
      <c r="K56" s="47">
        <v>0</v>
      </c>
      <c r="L56" s="47">
        <v>0</v>
      </c>
      <c r="M56" s="47">
        <v>20</v>
      </c>
      <c r="N56" s="47">
        <v>0</v>
      </c>
      <c r="O56" s="39">
        <f t="shared" si="1"/>
        <v>20</v>
      </c>
      <c r="P56" s="46">
        <v>1</v>
      </c>
      <c r="Q56" s="44" t="s">
        <v>89</v>
      </c>
      <c r="R56" s="44" t="s">
        <v>143</v>
      </c>
      <c r="S56" s="48"/>
    </row>
    <row r="57" spans="1:19" ht="27" x14ac:dyDescent="0.25">
      <c r="A57" s="45">
        <v>47</v>
      </c>
      <c r="B57" s="34" t="s">
        <v>157</v>
      </c>
      <c r="C57" s="49" t="s">
        <v>155</v>
      </c>
      <c r="D57" s="46">
        <v>1</v>
      </c>
      <c r="E57" s="46" t="s">
        <v>88</v>
      </c>
      <c r="F57" s="47">
        <v>405</v>
      </c>
      <c r="G57" s="47">
        <v>104</v>
      </c>
      <c r="H57" s="47">
        <v>0</v>
      </c>
      <c r="I57" s="47">
        <v>19</v>
      </c>
      <c r="J57" s="39">
        <f t="shared" si="0"/>
        <v>528</v>
      </c>
      <c r="K57" s="47">
        <v>0</v>
      </c>
      <c r="L57" s="47">
        <v>0</v>
      </c>
      <c r="M57" s="47">
        <v>0</v>
      </c>
      <c r="N57" s="47">
        <v>222</v>
      </c>
      <c r="O57" s="39">
        <f t="shared" si="1"/>
        <v>222</v>
      </c>
      <c r="P57" s="46">
        <v>1</v>
      </c>
      <c r="Q57" s="44" t="s">
        <v>89</v>
      </c>
      <c r="R57" s="44" t="s">
        <v>143</v>
      </c>
      <c r="S57" s="48"/>
    </row>
    <row r="58" spans="1:19" ht="27" x14ac:dyDescent="0.25">
      <c r="A58" s="45">
        <v>48</v>
      </c>
      <c r="B58" s="34" t="s">
        <v>158</v>
      </c>
      <c r="C58" s="49" t="s">
        <v>159</v>
      </c>
      <c r="D58" s="46">
        <v>1</v>
      </c>
      <c r="E58" s="46" t="s">
        <v>88</v>
      </c>
      <c r="F58" s="47">
        <v>618</v>
      </c>
      <c r="G58" s="47">
        <v>54</v>
      </c>
      <c r="H58" s="47">
        <v>0</v>
      </c>
      <c r="I58" s="47">
        <v>295</v>
      </c>
      <c r="J58" s="39">
        <f t="shared" si="0"/>
        <v>967</v>
      </c>
      <c r="K58" s="47">
        <v>0</v>
      </c>
      <c r="L58" s="47">
        <v>0</v>
      </c>
      <c r="M58" s="47">
        <v>0</v>
      </c>
      <c r="N58" s="47">
        <v>975</v>
      </c>
      <c r="O58" s="39">
        <f t="shared" si="1"/>
        <v>975</v>
      </c>
      <c r="P58" s="46">
        <v>1</v>
      </c>
      <c r="Q58" s="44" t="s">
        <v>14</v>
      </c>
      <c r="R58" s="44" t="s">
        <v>90</v>
      </c>
      <c r="S58" s="48"/>
    </row>
    <row r="59" spans="1:19" x14ac:dyDescent="0.25">
      <c r="A59" s="33">
        <v>49</v>
      </c>
      <c r="B59" s="34" t="s">
        <v>160</v>
      </c>
      <c r="C59" s="49" t="s">
        <v>161</v>
      </c>
      <c r="D59" s="46">
        <v>1</v>
      </c>
      <c r="E59" s="46" t="s">
        <v>88</v>
      </c>
      <c r="F59" s="47">
        <v>339</v>
      </c>
      <c r="G59" s="47">
        <v>481</v>
      </c>
      <c r="H59" s="47">
        <v>582</v>
      </c>
      <c r="I59" s="47">
        <v>711</v>
      </c>
      <c r="J59" s="39">
        <f t="shared" si="0"/>
        <v>2113</v>
      </c>
      <c r="K59" s="47">
        <v>0</v>
      </c>
      <c r="L59" s="47">
        <v>0</v>
      </c>
      <c r="M59" s="47">
        <v>0</v>
      </c>
      <c r="N59" s="47">
        <v>1052</v>
      </c>
      <c r="O59" s="39">
        <f t="shared" si="1"/>
        <v>1052</v>
      </c>
      <c r="P59" s="46">
        <v>1</v>
      </c>
      <c r="Q59" s="44" t="s">
        <v>89</v>
      </c>
      <c r="R59" s="44" t="s">
        <v>143</v>
      </c>
      <c r="S59" s="48"/>
    </row>
    <row r="60" spans="1:19" ht="27" x14ac:dyDescent="0.25">
      <c r="A60" s="45">
        <v>50</v>
      </c>
      <c r="B60" s="34" t="s">
        <v>162</v>
      </c>
      <c r="C60" s="49" t="s">
        <v>163</v>
      </c>
      <c r="D60" s="46">
        <v>1</v>
      </c>
      <c r="E60" s="46" t="s">
        <v>88</v>
      </c>
      <c r="F60" s="47">
        <v>1340</v>
      </c>
      <c r="G60" s="47">
        <v>503</v>
      </c>
      <c r="H60" s="47">
        <v>39</v>
      </c>
      <c r="I60" s="47">
        <v>394</v>
      </c>
      <c r="J60" s="39">
        <f t="shared" si="0"/>
        <v>2276</v>
      </c>
      <c r="K60" s="47">
        <v>0</v>
      </c>
      <c r="L60" s="47">
        <v>0</v>
      </c>
      <c r="M60" s="47">
        <v>0</v>
      </c>
      <c r="N60" s="47">
        <v>2184</v>
      </c>
      <c r="O60" s="39">
        <f t="shared" si="1"/>
        <v>2184</v>
      </c>
      <c r="P60" s="46">
        <v>1</v>
      </c>
      <c r="Q60" s="44" t="s">
        <v>12</v>
      </c>
      <c r="R60" s="44" t="s">
        <v>143</v>
      </c>
      <c r="S60" s="48"/>
    </row>
    <row r="61" spans="1:19" ht="27" x14ac:dyDescent="0.25">
      <c r="A61" s="33">
        <v>51</v>
      </c>
      <c r="B61" s="34" t="s">
        <v>164</v>
      </c>
      <c r="C61" s="49" t="s">
        <v>165</v>
      </c>
      <c r="D61" s="46">
        <v>2</v>
      </c>
      <c r="E61" s="46" t="s">
        <v>88</v>
      </c>
      <c r="F61" s="47">
        <v>7840</v>
      </c>
      <c r="G61" s="47">
        <v>338</v>
      </c>
      <c r="H61" s="47">
        <v>56</v>
      </c>
      <c r="I61" s="47">
        <v>283</v>
      </c>
      <c r="J61" s="39">
        <f t="shared" si="0"/>
        <v>8517</v>
      </c>
      <c r="K61" s="47">
        <v>0</v>
      </c>
      <c r="L61" s="47">
        <v>0</v>
      </c>
      <c r="M61" s="47">
        <v>0</v>
      </c>
      <c r="N61" s="47">
        <v>2223</v>
      </c>
      <c r="O61" s="39">
        <f t="shared" si="1"/>
        <v>2223</v>
      </c>
      <c r="P61" s="46">
        <v>1</v>
      </c>
      <c r="Q61" s="44" t="s">
        <v>89</v>
      </c>
      <c r="R61" s="44" t="s">
        <v>90</v>
      </c>
      <c r="S61" s="48"/>
    </row>
    <row r="62" spans="1:19" ht="27" x14ac:dyDescent="0.25">
      <c r="A62" s="45">
        <v>52</v>
      </c>
      <c r="B62" s="34" t="s">
        <v>166</v>
      </c>
      <c r="C62" s="49" t="s">
        <v>167</v>
      </c>
      <c r="D62" s="46">
        <v>2</v>
      </c>
      <c r="E62" s="46" t="s">
        <v>88</v>
      </c>
      <c r="F62" s="47">
        <v>2534</v>
      </c>
      <c r="G62" s="47">
        <v>870</v>
      </c>
      <c r="H62" s="47">
        <v>55</v>
      </c>
      <c r="I62" s="47">
        <v>155</v>
      </c>
      <c r="J62" s="39">
        <f t="shared" si="0"/>
        <v>3614</v>
      </c>
      <c r="K62" s="47">
        <v>0</v>
      </c>
      <c r="L62" s="47">
        <v>0</v>
      </c>
      <c r="M62" s="47">
        <v>0</v>
      </c>
      <c r="N62" s="47">
        <v>1677</v>
      </c>
      <c r="O62" s="39">
        <f t="shared" si="1"/>
        <v>1677</v>
      </c>
      <c r="P62" s="46">
        <v>1</v>
      </c>
      <c r="Q62" s="44" t="s">
        <v>89</v>
      </c>
      <c r="R62" s="44" t="s">
        <v>90</v>
      </c>
      <c r="S62" s="48"/>
    </row>
    <row r="63" spans="1:19" ht="27" x14ac:dyDescent="0.25">
      <c r="A63" s="33">
        <v>53</v>
      </c>
      <c r="B63" s="34" t="s">
        <v>166</v>
      </c>
      <c r="C63" s="49" t="s">
        <v>165</v>
      </c>
      <c r="D63" s="46">
        <v>2</v>
      </c>
      <c r="E63" s="46" t="s">
        <v>92</v>
      </c>
      <c r="F63" s="47">
        <v>0</v>
      </c>
      <c r="G63" s="47">
        <v>0</v>
      </c>
      <c r="H63" s="47">
        <v>0</v>
      </c>
      <c r="I63" s="47">
        <v>0</v>
      </c>
      <c r="J63" s="39">
        <f t="shared" si="0"/>
        <v>0</v>
      </c>
      <c r="K63" s="47">
        <v>0</v>
      </c>
      <c r="L63" s="47">
        <v>0</v>
      </c>
      <c r="M63" s="47">
        <v>26</v>
      </c>
      <c r="N63" s="47">
        <v>0</v>
      </c>
      <c r="O63" s="39">
        <f t="shared" si="1"/>
        <v>26</v>
      </c>
      <c r="P63" s="46">
        <v>1</v>
      </c>
      <c r="Q63" s="44" t="s">
        <v>89</v>
      </c>
      <c r="R63" s="44" t="s">
        <v>90</v>
      </c>
      <c r="S63" s="48"/>
    </row>
    <row r="64" spans="1:19" ht="27" x14ac:dyDescent="0.25">
      <c r="A64" s="45">
        <v>54</v>
      </c>
      <c r="B64" s="34" t="s">
        <v>168</v>
      </c>
      <c r="C64" s="49" t="s">
        <v>165</v>
      </c>
      <c r="D64" s="46">
        <v>1</v>
      </c>
      <c r="E64" s="46" t="s">
        <v>88</v>
      </c>
      <c r="F64" s="47">
        <v>254</v>
      </c>
      <c r="G64" s="47">
        <v>8</v>
      </c>
      <c r="H64" s="47">
        <v>0</v>
      </c>
      <c r="I64" s="47">
        <v>113</v>
      </c>
      <c r="J64" s="39">
        <f t="shared" si="0"/>
        <v>375</v>
      </c>
      <c r="K64" s="47">
        <v>0</v>
      </c>
      <c r="L64" s="47">
        <v>0</v>
      </c>
      <c r="M64" s="47">
        <v>0</v>
      </c>
      <c r="N64" s="47">
        <v>241</v>
      </c>
      <c r="O64" s="39">
        <f t="shared" si="1"/>
        <v>241</v>
      </c>
      <c r="P64" s="46"/>
      <c r="Q64" s="44" t="s">
        <v>89</v>
      </c>
      <c r="R64" s="44" t="s">
        <v>90</v>
      </c>
      <c r="S64" s="48"/>
    </row>
    <row r="65" spans="1:19" ht="27" x14ac:dyDescent="0.25">
      <c r="A65" s="33">
        <v>55</v>
      </c>
      <c r="B65" s="34" t="s">
        <v>169</v>
      </c>
      <c r="C65" s="49" t="s">
        <v>167</v>
      </c>
      <c r="D65" s="46">
        <v>1</v>
      </c>
      <c r="E65" s="46" t="s">
        <v>88</v>
      </c>
      <c r="F65" s="47">
        <v>1390</v>
      </c>
      <c r="G65" s="47">
        <v>122</v>
      </c>
      <c r="H65" s="47">
        <v>0</v>
      </c>
      <c r="I65" s="47">
        <v>70</v>
      </c>
      <c r="J65" s="39">
        <f t="shared" si="0"/>
        <v>1582</v>
      </c>
      <c r="K65" s="47">
        <v>0</v>
      </c>
      <c r="L65" s="47">
        <v>0</v>
      </c>
      <c r="M65" s="47">
        <v>0</v>
      </c>
      <c r="N65" s="47">
        <v>411</v>
      </c>
      <c r="O65" s="39">
        <f t="shared" si="1"/>
        <v>411</v>
      </c>
      <c r="P65" s="46">
        <v>1</v>
      </c>
      <c r="Q65" s="44" t="s">
        <v>89</v>
      </c>
      <c r="R65" s="44" t="s">
        <v>90</v>
      </c>
      <c r="S65" s="48"/>
    </row>
    <row r="66" spans="1:19" ht="27" x14ac:dyDescent="0.25">
      <c r="A66" s="45">
        <v>56</v>
      </c>
      <c r="B66" s="34" t="s">
        <v>170</v>
      </c>
      <c r="C66" s="49" t="s">
        <v>167</v>
      </c>
      <c r="D66" s="46">
        <v>3</v>
      </c>
      <c r="E66" s="46" t="s">
        <v>88</v>
      </c>
      <c r="F66" s="47">
        <v>0</v>
      </c>
      <c r="G66" s="47">
        <v>0</v>
      </c>
      <c r="H66" s="47">
        <v>0</v>
      </c>
      <c r="I66" s="47">
        <v>0</v>
      </c>
      <c r="J66" s="39">
        <f t="shared" si="0"/>
        <v>0</v>
      </c>
      <c r="K66" s="47">
        <v>0</v>
      </c>
      <c r="L66" s="47">
        <v>0</v>
      </c>
      <c r="M66" s="47">
        <v>0</v>
      </c>
      <c r="N66" s="47">
        <v>80</v>
      </c>
      <c r="O66" s="39">
        <f t="shared" si="1"/>
        <v>80</v>
      </c>
      <c r="P66" s="46">
        <v>1</v>
      </c>
      <c r="Q66" s="44" t="s">
        <v>89</v>
      </c>
      <c r="R66" s="44" t="s">
        <v>95</v>
      </c>
      <c r="S66" s="48"/>
    </row>
    <row r="67" spans="1:19" ht="27" x14ac:dyDescent="0.25">
      <c r="A67" s="33">
        <v>57</v>
      </c>
      <c r="B67" s="34" t="s">
        <v>171</v>
      </c>
      <c r="C67" s="49" t="s">
        <v>163</v>
      </c>
      <c r="D67" s="46">
        <v>1</v>
      </c>
      <c r="E67" s="46" t="s">
        <v>88</v>
      </c>
      <c r="F67" s="47">
        <v>1341</v>
      </c>
      <c r="G67" s="47">
        <v>503</v>
      </c>
      <c r="H67" s="47">
        <v>38</v>
      </c>
      <c r="I67" s="47">
        <v>393</v>
      </c>
      <c r="J67" s="39">
        <f t="shared" ref="J67" si="2">SUM(F67:I67)</f>
        <v>2275</v>
      </c>
      <c r="K67" s="47">
        <v>0</v>
      </c>
      <c r="L67" s="47">
        <v>0</v>
      </c>
      <c r="M67" s="47">
        <v>0</v>
      </c>
      <c r="N67" s="47">
        <v>2184</v>
      </c>
      <c r="O67" s="39">
        <f t="shared" si="1"/>
        <v>2184</v>
      </c>
      <c r="P67" s="46">
        <v>1</v>
      </c>
      <c r="Q67" s="44" t="s">
        <v>12</v>
      </c>
      <c r="R67" s="44" t="s">
        <v>143</v>
      </c>
      <c r="S67" s="48"/>
    </row>
    <row r="68" spans="1:19" ht="27" x14ac:dyDescent="0.25">
      <c r="A68" s="45">
        <v>58</v>
      </c>
      <c r="B68" s="34" t="s">
        <v>172</v>
      </c>
      <c r="C68" s="49" t="s">
        <v>173</v>
      </c>
      <c r="D68" s="46">
        <v>2</v>
      </c>
      <c r="E68" s="46" t="s">
        <v>88</v>
      </c>
      <c r="F68" s="47">
        <f>573-82</f>
        <v>491</v>
      </c>
      <c r="G68" s="47">
        <f>77-32</f>
        <v>45</v>
      </c>
      <c r="H68" s="47">
        <v>0</v>
      </c>
      <c r="I68" s="47">
        <v>79</v>
      </c>
      <c r="J68" s="39">
        <f t="shared" si="0"/>
        <v>615</v>
      </c>
      <c r="K68" s="47">
        <v>74</v>
      </c>
      <c r="L68" s="47">
        <v>0</v>
      </c>
      <c r="M68" s="47">
        <v>0</v>
      </c>
      <c r="N68" s="47">
        <v>138</v>
      </c>
      <c r="O68" s="39">
        <f t="shared" si="1"/>
        <v>212</v>
      </c>
      <c r="P68" s="46">
        <v>1</v>
      </c>
      <c r="Q68" s="44" t="s">
        <v>89</v>
      </c>
      <c r="R68" s="44" t="s">
        <v>95</v>
      </c>
      <c r="S68" s="48"/>
    </row>
    <row r="69" spans="1:19" ht="27" x14ac:dyDescent="0.25">
      <c r="A69" s="45">
        <v>59</v>
      </c>
      <c r="B69" s="34" t="s">
        <v>172</v>
      </c>
      <c r="C69" s="49" t="s">
        <v>173</v>
      </c>
      <c r="D69" s="46">
        <v>2</v>
      </c>
      <c r="E69" s="46" t="s">
        <v>92</v>
      </c>
      <c r="F69" s="47">
        <v>82</v>
      </c>
      <c r="G69" s="47">
        <v>32</v>
      </c>
      <c r="H69" s="47">
        <v>0</v>
      </c>
      <c r="I69" s="47">
        <v>0</v>
      </c>
      <c r="J69" s="39">
        <f t="shared" si="0"/>
        <v>114</v>
      </c>
      <c r="K69" s="47">
        <v>0</v>
      </c>
      <c r="L69" s="47">
        <v>0</v>
      </c>
      <c r="M69" s="47">
        <v>0</v>
      </c>
      <c r="N69" s="47">
        <v>0</v>
      </c>
      <c r="O69" s="39">
        <f t="shared" si="1"/>
        <v>0</v>
      </c>
      <c r="P69" s="46">
        <v>1</v>
      </c>
      <c r="Q69" s="44" t="s">
        <v>89</v>
      </c>
      <c r="R69" s="44" t="s">
        <v>95</v>
      </c>
      <c r="S69" s="48"/>
    </row>
    <row r="70" spans="1:19" x14ac:dyDescent="0.25">
      <c r="A70" s="45">
        <v>60</v>
      </c>
      <c r="B70" s="34" t="s">
        <v>174</v>
      </c>
      <c r="C70" s="49" t="s">
        <v>175</v>
      </c>
      <c r="D70" s="46">
        <v>2</v>
      </c>
      <c r="E70" s="46" t="s">
        <v>88</v>
      </c>
      <c r="F70" s="47">
        <v>0</v>
      </c>
      <c r="G70" s="47">
        <v>0</v>
      </c>
      <c r="H70" s="47">
        <v>0</v>
      </c>
      <c r="I70" s="47">
        <v>0</v>
      </c>
      <c r="J70" s="39">
        <f t="shared" si="0"/>
        <v>0</v>
      </c>
      <c r="K70" s="47">
        <v>34</v>
      </c>
      <c r="L70" s="47">
        <v>0</v>
      </c>
      <c r="M70" s="47">
        <v>0</v>
      </c>
      <c r="N70" s="47">
        <v>0</v>
      </c>
      <c r="O70" s="39">
        <f t="shared" si="1"/>
        <v>34</v>
      </c>
      <c r="P70" s="46">
        <v>1</v>
      </c>
      <c r="Q70" s="44" t="s">
        <v>89</v>
      </c>
      <c r="R70" s="44" t="s">
        <v>95</v>
      </c>
      <c r="S70" s="48"/>
    </row>
    <row r="71" spans="1:19" x14ac:dyDescent="0.25">
      <c r="A71" s="33">
        <v>61</v>
      </c>
      <c r="B71" s="34" t="s">
        <v>176</v>
      </c>
      <c r="C71" s="49" t="s">
        <v>177</v>
      </c>
      <c r="D71" s="46">
        <v>2</v>
      </c>
      <c r="E71" s="46" t="s">
        <v>88</v>
      </c>
      <c r="F71" s="47">
        <v>4804</v>
      </c>
      <c r="G71" s="47">
        <v>2606</v>
      </c>
      <c r="H71" s="47">
        <v>1064</v>
      </c>
      <c r="I71" s="47">
        <v>427</v>
      </c>
      <c r="J71" s="39">
        <f t="shared" si="0"/>
        <v>8901</v>
      </c>
      <c r="K71" s="47">
        <v>0</v>
      </c>
      <c r="L71" s="47">
        <v>0</v>
      </c>
      <c r="M71" s="47">
        <v>0</v>
      </c>
      <c r="N71" s="47">
        <v>5245</v>
      </c>
      <c r="O71" s="39">
        <f t="shared" si="1"/>
        <v>5245</v>
      </c>
      <c r="P71" s="46">
        <v>1</v>
      </c>
      <c r="Q71" s="44" t="s">
        <v>89</v>
      </c>
      <c r="R71" s="44" t="s">
        <v>143</v>
      </c>
      <c r="S71" s="48"/>
    </row>
    <row r="72" spans="1:19" x14ac:dyDescent="0.25">
      <c r="A72" s="45">
        <v>62</v>
      </c>
      <c r="B72" s="34" t="s">
        <v>176</v>
      </c>
      <c r="C72" s="49" t="s">
        <v>178</v>
      </c>
      <c r="D72" s="46">
        <v>2</v>
      </c>
      <c r="E72" s="46" t="s">
        <v>92</v>
      </c>
      <c r="F72" s="47">
        <v>0</v>
      </c>
      <c r="G72" s="47">
        <v>0</v>
      </c>
      <c r="H72" s="47">
        <v>0</v>
      </c>
      <c r="I72" s="47">
        <v>0</v>
      </c>
      <c r="J72" s="39">
        <f t="shared" si="0"/>
        <v>0</v>
      </c>
      <c r="K72" s="47">
        <v>0</v>
      </c>
      <c r="L72" s="47">
        <v>0</v>
      </c>
      <c r="M72" s="47">
        <v>202</v>
      </c>
      <c r="N72" s="47">
        <v>0</v>
      </c>
      <c r="O72" s="39">
        <f t="shared" si="1"/>
        <v>202</v>
      </c>
      <c r="P72" s="46">
        <v>1</v>
      </c>
      <c r="Q72" s="44" t="s">
        <v>89</v>
      </c>
      <c r="R72" s="44" t="s">
        <v>143</v>
      </c>
      <c r="S72" s="48"/>
    </row>
    <row r="73" spans="1:19" x14ac:dyDescent="0.25">
      <c r="A73" s="45">
        <v>63</v>
      </c>
      <c r="B73" s="34" t="s">
        <v>176</v>
      </c>
      <c r="C73" s="49" t="s">
        <v>179</v>
      </c>
      <c r="D73" s="46">
        <v>2</v>
      </c>
      <c r="E73" s="46" t="s">
        <v>88</v>
      </c>
      <c r="F73" s="47">
        <v>1140</v>
      </c>
      <c r="G73" s="47">
        <v>386</v>
      </c>
      <c r="H73" s="47">
        <v>53</v>
      </c>
      <c r="I73" s="47">
        <v>102</v>
      </c>
      <c r="J73" s="39">
        <f t="shared" si="0"/>
        <v>1681</v>
      </c>
      <c r="K73" s="47">
        <v>0</v>
      </c>
      <c r="L73" s="47">
        <v>0</v>
      </c>
      <c r="M73" s="47">
        <v>0</v>
      </c>
      <c r="N73" s="47">
        <v>856</v>
      </c>
      <c r="O73" s="39">
        <f t="shared" si="1"/>
        <v>856</v>
      </c>
      <c r="P73" s="46">
        <v>1</v>
      </c>
      <c r="Q73" s="44" t="s">
        <v>89</v>
      </c>
      <c r="R73" s="44" t="s">
        <v>143</v>
      </c>
      <c r="S73" s="48"/>
    </row>
    <row r="74" spans="1:19" x14ac:dyDescent="0.25">
      <c r="A74" s="33">
        <v>64</v>
      </c>
      <c r="B74" s="34" t="s">
        <v>180</v>
      </c>
      <c r="C74" s="49" t="s">
        <v>181</v>
      </c>
      <c r="D74" s="46">
        <v>4</v>
      </c>
      <c r="E74" s="46" t="s">
        <v>88</v>
      </c>
      <c r="F74" s="47">
        <v>0</v>
      </c>
      <c r="G74" s="47">
        <v>0</v>
      </c>
      <c r="H74" s="47">
        <v>0</v>
      </c>
      <c r="I74" s="47">
        <v>0</v>
      </c>
      <c r="J74" s="39">
        <f t="shared" si="0"/>
        <v>0</v>
      </c>
      <c r="K74" s="47">
        <v>0</v>
      </c>
      <c r="L74" s="47">
        <v>0</v>
      </c>
      <c r="M74" s="47">
        <v>0</v>
      </c>
      <c r="N74" s="47">
        <v>0</v>
      </c>
      <c r="O74" s="39">
        <f t="shared" si="1"/>
        <v>0</v>
      </c>
      <c r="P74" s="46">
        <v>1</v>
      </c>
      <c r="Q74" s="44" t="s">
        <v>182</v>
      </c>
      <c r="R74" s="44" t="s">
        <v>95</v>
      </c>
      <c r="S74" s="48" t="s">
        <v>183</v>
      </c>
    </row>
    <row r="75" spans="1:19" x14ac:dyDescent="0.25">
      <c r="A75" s="45">
        <v>65</v>
      </c>
      <c r="B75" s="34" t="s">
        <v>180</v>
      </c>
      <c r="C75" s="49" t="s">
        <v>184</v>
      </c>
      <c r="D75" s="46">
        <v>4</v>
      </c>
      <c r="E75" s="46" t="s">
        <v>88</v>
      </c>
      <c r="F75" s="47">
        <v>0</v>
      </c>
      <c r="G75" s="47">
        <v>0</v>
      </c>
      <c r="H75" s="47">
        <v>0</v>
      </c>
      <c r="I75" s="47">
        <v>0</v>
      </c>
      <c r="J75" s="39">
        <f t="shared" si="0"/>
        <v>0</v>
      </c>
      <c r="K75" s="47">
        <v>0</v>
      </c>
      <c r="L75" s="47">
        <v>0</v>
      </c>
      <c r="M75" s="47">
        <v>0</v>
      </c>
      <c r="N75" s="47">
        <v>0</v>
      </c>
      <c r="O75" s="39">
        <f t="shared" si="1"/>
        <v>0</v>
      </c>
      <c r="P75" s="46">
        <v>1</v>
      </c>
      <c r="Q75" s="44" t="s">
        <v>182</v>
      </c>
      <c r="R75" s="44" t="s">
        <v>95</v>
      </c>
      <c r="S75" s="48" t="s">
        <v>183</v>
      </c>
    </row>
    <row r="76" spans="1:19" x14ac:dyDescent="0.25">
      <c r="A76" s="45">
        <v>66</v>
      </c>
      <c r="B76" s="34" t="s">
        <v>185</v>
      </c>
      <c r="C76" s="49" t="s">
        <v>186</v>
      </c>
      <c r="D76" s="46">
        <v>2</v>
      </c>
      <c r="E76" s="46" t="s">
        <v>88</v>
      </c>
      <c r="F76" s="47">
        <v>106</v>
      </c>
      <c r="G76" s="47">
        <v>38</v>
      </c>
      <c r="H76" s="47">
        <v>0</v>
      </c>
      <c r="I76" s="47">
        <v>29</v>
      </c>
      <c r="J76" s="39">
        <f t="shared" si="0"/>
        <v>173</v>
      </c>
      <c r="K76" s="47">
        <v>0</v>
      </c>
      <c r="L76" s="47">
        <v>44</v>
      </c>
      <c r="M76" s="47">
        <v>0</v>
      </c>
      <c r="N76" s="47">
        <v>59</v>
      </c>
      <c r="O76" s="39">
        <f t="shared" si="1"/>
        <v>103</v>
      </c>
      <c r="P76" s="46">
        <v>1</v>
      </c>
      <c r="Q76" s="44" t="s">
        <v>187</v>
      </c>
      <c r="R76" s="44" t="s">
        <v>143</v>
      </c>
      <c r="S76" s="48"/>
    </row>
    <row r="77" spans="1:19" x14ac:dyDescent="0.25">
      <c r="A77" s="33">
        <v>67</v>
      </c>
      <c r="B77" s="34" t="s">
        <v>188</v>
      </c>
      <c r="C77" s="49" t="s">
        <v>189</v>
      </c>
      <c r="D77" s="46">
        <v>2</v>
      </c>
      <c r="E77" s="46" t="s">
        <v>88</v>
      </c>
      <c r="F77" s="47">
        <v>4468</v>
      </c>
      <c r="G77" s="47">
        <v>2490</v>
      </c>
      <c r="H77" s="47">
        <v>608</v>
      </c>
      <c r="I77" s="47">
        <v>428</v>
      </c>
      <c r="J77" s="39">
        <f t="shared" si="0"/>
        <v>7994</v>
      </c>
      <c r="K77" s="47">
        <v>0</v>
      </c>
      <c r="L77" s="47">
        <v>187</v>
      </c>
      <c r="M77" s="47">
        <v>75</v>
      </c>
      <c r="N77" s="47">
        <v>3825</v>
      </c>
      <c r="O77" s="39">
        <f t="shared" si="1"/>
        <v>4087</v>
      </c>
      <c r="P77" s="46">
        <v>1</v>
      </c>
      <c r="Q77" s="44" t="s">
        <v>190</v>
      </c>
      <c r="R77" s="44" t="s">
        <v>143</v>
      </c>
      <c r="S77" s="48"/>
    </row>
    <row r="78" spans="1:19" x14ac:dyDescent="0.25">
      <c r="A78" s="45">
        <v>68</v>
      </c>
      <c r="B78" s="34" t="s">
        <v>191</v>
      </c>
      <c r="C78" s="49" t="s">
        <v>192</v>
      </c>
      <c r="D78" s="46">
        <v>1</v>
      </c>
      <c r="E78" s="46" t="s">
        <v>88</v>
      </c>
      <c r="F78" s="47">
        <v>4799</v>
      </c>
      <c r="G78" s="47">
        <v>708</v>
      </c>
      <c r="H78" s="47">
        <v>423</v>
      </c>
      <c r="I78" s="47">
        <v>341</v>
      </c>
      <c r="J78" s="39">
        <f t="shared" si="0"/>
        <v>6271</v>
      </c>
      <c r="K78" s="47">
        <v>0</v>
      </c>
      <c r="L78" s="47">
        <v>75</v>
      </c>
      <c r="M78" s="47">
        <v>104</v>
      </c>
      <c r="N78" s="47">
        <v>3098</v>
      </c>
      <c r="O78" s="39">
        <f t="shared" si="1"/>
        <v>3277</v>
      </c>
      <c r="P78" s="46">
        <v>1</v>
      </c>
      <c r="Q78" s="44" t="s">
        <v>190</v>
      </c>
      <c r="R78" s="44" t="s">
        <v>143</v>
      </c>
      <c r="S78" s="48"/>
    </row>
    <row r="79" spans="1:19" x14ac:dyDescent="0.25">
      <c r="A79" s="45">
        <v>69</v>
      </c>
      <c r="B79" s="34" t="s">
        <v>191</v>
      </c>
      <c r="C79" s="49" t="s">
        <v>192</v>
      </c>
      <c r="D79" s="46">
        <v>1</v>
      </c>
      <c r="E79" s="46" t="s">
        <v>92</v>
      </c>
      <c r="F79" s="47">
        <v>0</v>
      </c>
      <c r="G79" s="47">
        <v>0</v>
      </c>
      <c r="H79" s="47">
        <v>0</v>
      </c>
      <c r="I79" s="47">
        <v>0</v>
      </c>
      <c r="J79" s="39">
        <f t="shared" si="0"/>
        <v>0</v>
      </c>
      <c r="K79" s="47">
        <v>0</v>
      </c>
      <c r="L79" s="47">
        <v>0</v>
      </c>
      <c r="M79" s="47">
        <v>53</v>
      </c>
      <c r="N79" s="47">
        <v>0</v>
      </c>
      <c r="O79" s="39">
        <f t="shared" si="1"/>
        <v>53</v>
      </c>
      <c r="P79" s="46">
        <v>1</v>
      </c>
      <c r="Q79" s="44" t="s">
        <v>190</v>
      </c>
      <c r="R79" s="44" t="s">
        <v>143</v>
      </c>
      <c r="S79" s="48"/>
    </row>
    <row r="80" spans="1:19" x14ac:dyDescent="0.25">
      <c r="A80" s="33">
        <v>70</v>
      </c>
      <c r="B80" s="34" t="s">
        <v>193</v>
      </c>
      <c r="C80" s="49" t="s">
        <v>194</v>
      </c>
      <c r="D80" s="46">
        <v>3</v>
      </c>
      <c r="E80" s="46" t="s">
        <v>88</v>
      </c>
      <c r="F80" s="47">
        <v>1875</v>
      </c>
      <c r="G80" s="47">
        <v>92</v>
      </c>
      <c r="H80" s="47">
        <v>0</v>
      </c>
      <c r="I80" s="47">
        <v>83</v>
      </c>
      <c r="J80" s="39">
        <f t="shared" si="0"/>
        <v>2050</v>
      </c>
      <c r="K80" s="47">
        <v>0</v>
      </c>
      <c r="L80" s="47">
        <v>38</v>
      </c>
      <c r="M80" s="47">
        <v>27</v>
      </c>
      <c r="N80" s="47">
        <v>654</v>
      </c>
      <c r="O80" s="39">
        <f t="shared" si="1"/>
        <v>719</v>
      </c>
      <c r="P80" s="46">
        <v>1</v>
      </c>
      <c r="Q80" s="44" t="s">
        <v>190</v>
      </c>
      <c r="R80" s="44" t="s">
        <v>95</v>
      </c>
      <c r="S80" s="48"/>
    </row>
    <row r="81" spans="1:19" x14ac:dyDescent="0.25">
      <c r="A81" s="45">
        <v>71</v>
      </c>
      <c r="B81" s="34" t="s">
        <v>195</v>
      </c>
      <c r="C81" s="49" t="s">
        <v>194</v>
      </c>
      <c r="D81" s="46">
        <v>2</v>
      </c>
      <c r="E81" s="46" t="s">
        <v>88</v>
      </c>
      <c r="F81" s="47">
        <v>288</v>
      </c>
      <c r="G81" s="47">
        <v>0</v>
      </c>
      <c r="H81" s="47">
        <v>0</v>
      </c>
      <c r="I81" s="47">
        <v>2</v>
      </c>
      <c r="J81" s="39">
        <f t="shared" si="0"/>
        <v>290</v>
      </c>
      <c r="K81" s="47">
        <v>0</v>
      </c>
      <c r="L81" s="47">
        <v>0</v>
      </c>
      <c r="M81" s="47">
        <v>0</v>
      </c>
      <c r="N81" s="47">
        <v>44</v>
      </c>
      <c r="O81" s="39">
        <f t="shared" si="1"/>
        <v>44</v>
      </c>
      <c r="P81" s="46">
        <v>1</v>
      </c>
      <c r="Q81" s="44" t="s">
        <v>190</v>
      </c>
      <c r="R81" s="44" t="s">
        <v>95</v>
      </c>
      <c r="S81" s="48"/>
    </row>
    <row r="82" spans="1:19" x14ac:dyDescent="0.25">
      <c r="A82" s="45">
        <v>72</v>
      </c>
      <c r="B82" s="34" t="s">
        <v>193</v>
      </c>
      <c r="C82" s="49" t="s">
        <v>196</v>
      </c>
      <c r="D82" s="46">
        <v>2</v>
      </c>
      <c r="E82" s="46" t="s">
        <v>88</v>
      </c>
      <c r="F82" s="47">
        <v>4791</v>
      </c>
      <c r="G82" s="47">
        <v>412</v>
      </c>
      <c r="H82" s="47">
        <v>373</v>
      </c>
      <c r="I82" s="47">
        <v>503</v>
      </c>
      <c r="J82" s="39">
        <f t="shared" si="0"/>
        <v>6079</v>
      </c>
      <c r="K82" s="47">
        <v>0</v>
      </c>
      <c r="L82" s="47">
        <v>117</v>
      </c>
      <c r="M82" s="47">
        <v>60</v>
      </c>
      <c r="N82" s="47">
        <v>3343</v>
      </c>
      <c r="O82" s="39">
        <f t="shared" si="1"/>
        <v>3520</v>
      </c>
      <c r="P82" s="46">
        <v>1</v>
      </c>
      <c r="Q82" s="44" t="s">
        <v>190</v>
      </c>
      <c r="R82" s="44" t="s">
        <v>143</v>
      </c>
      <c r="S82" s="48"/>
    </row>
    <row r="83" spans="1:19" x14ac:dyDescent="0.25">
      <c r="A83" s="33">
        <v>73</v>
      </c>
      <c r="B83" s="34" t="s">
        <v>197</v>
      </c>
      <c r="C83" s="49" t="s">
        <v>196</v>
      </c>
      <c r="D83" s="46">
        <v>1</v>
      </c>
      <c r="E83" s="46" t="s">
        <v>88</v>
      </c>
      <c r="F83" s="47">
        <v>84</v>
      </c>
      <c r="G83" s="47">
        <v>40</v>
      </c>
      <c r="H83" s="47">
        <v>0</v>
      </c>
      <c r="I83" s="47">
        <v>32</v>
      </c>
      <c r="J83" s="39">
        <f t="shared" si="0"/>
        <v>156</v>
      </c>
      <c r="K83" s="47">
        <v>0</v>
      </c>
      <c r="L83" s="47">
        <v>6</v>
      </c>
      <c r="M83" s="47">
        <v>8</v>
      </c>
      <c r="N83" s="47">
        <v>74</v>
      </c>
      <c r="O83" s="39">
        <f t="shared" si="1"/>
        <v>88</v>
      </c>
      <c r="P83" s="46">
        <v>1</v>
      </c>
      <c r="Q83" s="44" t="s">
        <v>14</v>
      </c>
      <c r="R83" s="44" t="s">
        <v>143</v>
      </c>
      <c r="S83" s="48"/>
    </row>
    <row r="84" spans="1:19" x14ac:dyDescent="0.25">
      <c r="A84" s="45">
        <v>74</v>
      </c>
      <c r="B84" s="34" t="s">
        <v>198</v>
      </c>
      <c r="C84" s="49" t="s">
        <v>199</v>
      </c>
      <c r="D84" s="46">
        <v>3</v>
      </c>
      <c r="E84" s="46" t="s">
        <v>88</v>
      </c>
      <c r="F84" s="47">
        <v>2245</v>
      </c>
      <c r="G84" s="47">
        <v>241</v>
      </c>
      <c r="H84" s="47">
        <v>168</v>
      </c>
      <c r="I84" s="47">
        <v>160</v>
      </c>
      <c r="J84" s="39">
        <f t="shared" si="0"/>
        <v>2814</v>
      </c>
      <c r="K84" s="47">
        <v>0</v>
      </c>
      <c r="L84" s="47">
        <v>28</v>
      </c>
      <c r="M84" s="47">
        <v>31</v>
      </c>
      <c r="N84" s="47">
        <v>813</v>
      </c>
      <c r="O84" s="39">
        <f t="shared" si="1"/>
        <v>872</v>
      </c>
      <c r="P84" s="46">
        <v>1</v>
      </c>
      <c r="Q84" s="44" t="s">
        <v>190</v>
      </c>
      <c r="R84" s="44" t="s">
        <v>95</v>
      </c>
      <c r="S84" s="48"/>
    </row>
    <row r="85" spans="1:19" ht="27" x14ac:dyDescent="0.25">
      <c r="A85" s="45">
        <v>75</v>
      </c>
      <c r="B85" s="49" t="s">
        <v>200</v>
      </c>
      <c r="C85" s="49" t="s">
        <v>201</v>
      </c>
      <c r="D85" s="46">
        <v>1</v>
      </c>
      <c r="E85" s="46" t="s">
        <v>88</v>
      </c>
      <c r="F85" s="47">
        <v>1832</v>
      </c>
      <c r="G85" s="47">
        <v>91</v>
      </c>
      <c r="H85" s="47">
        <v>0</v>
      </c>
      <c r="I85" s="47">
        <v>100</v>
      </c>
      <c r="J85" s="39">
        <f t="shared" si="0"/>
        <v>2023</v>
      </c>
      <c r="K85" s="47">
        <v>0</v>
      </c>
      <c r="L85" s="47">
        <v>0</v>
      </c>
      <c r="M85" s="47">
        <v>3</v>
      </c>
      <c r="N85" s="47">
        <v>176</v>
      </c>
      <c r="O85" s="39">
        <f t="shared" si="1"/>
        <v>179</v>
      </c>
      <c r="P85" s="46">
        <v>1</v>
      </c>
      <c r="Q85" s="44" t="s">
        <v>202</v>
      </c>
      <c r="R85" s="44" t="s">
        <v>95</v>
      </c>
      <c r="S85" s="48"/>
    </row>
    <row r="86" spans="1:19" x14ac:dyDescent="0.25">
      <c r="A86" s="33">
        <v>76</v>
      </c>
      <c r="B86" s="49" t="s">
        <v>203</v>
      </c>
      <c r="C86" s="49" t="s">
        <v>204</v>
      </c>
      <c r="D86" s="46">
        <v>3</v>
      </c>
      <c r="E86" s="46" t="s">
        <v>88</v>
      </c>
      <c r="F86" s="47">
        <v>325</v>
      </c>
      <c r="G86" s="47">
        <v>16</v>
      </c>
      <c r="H86" s="47">
        <v>0</v>
      </c>
      <c r="I86" s="47">
        <v>14</v>
      </c>
      <c r="J86" s="39">
        <f t="shared" si="0"/>
        <v>355</v>
      </c>
      <c r="K86" s="47">
        <v>0</v>
      </c>
      <c r="L86" s="47">
        <v>0</v>
      </c>
      <c r="M86" s="47">
        <v>5</v>
      </c>
      <c r="N86" s="47">
        <v>153</v>
      </c>
      <c r="O86" s="39">
        <f t="shared" si="1"/>
        <v>158</v>
      </c>
      <c r="P86" s="46">
        <v>1</v>
      </c>
      <c r="Q86" s="44" t="s">
        <v>202</v>
      </c>
      <c r="R86" s="44" t="s">
        <v>95</v>
      </c>
      <c r="S86" s="48"/>
    </row>
    <row r="87" spans="1:19" ht="27" x14ac:dyDescent="0.25">
      <c r="A87" s="45">
        <v>77</v>
      </c>
      <c r="B87" s="49" t="s">
        <v>205</v>
      </c>
      <c r="C87" s="49" t="s">
        <v>206</v>
      </c>
      <c r="D87" s="46">
        <v>1</v>
      </c>
      <c r="E87" s="46" t="s">
        <v>88</v>
      </c>
      <c r="F87" s="47">
        <v>36</v>
      </c>
      <c r="G87" s="47">
        <v>383</v>
      </c>
      <c r="H87" s="47">
        <v>0</v>
      </c>
      <c r="I87" s="47">
        <v>90</v>
      </c>
      <c r="J87" s="39">
        <f t="shared" si="0"/>
        <v>509</v>
      </c>
      <c r="K87" s="47">
        <v>0</v>
      </c>
      <c r="L87" s="47">
        <v>9</v>
      </c>
      <c r="M87" s="47">
        <v>13</v>
      </c>
      <c r="N87" s="47">
        <v>204</v>
      </c>
      <c r="O87" s="39">
        <f t="shared" ref="O87:O234" si="3">SUM(K87:N87)</f>
        <v>226</v>
      </c>
      <c r="P87" s="46">
        <v>1</v>
      </c>
      <c r="Q87" s="44" t="s">
        <v>202</v>
      </c>
      <c r="R87" s="44" t="s">
        <v>95</v>
      </c>
      <c r="S87" s="48"/>
    </row>
    <row r="88" spans="1:19" ht="27" x14ac:dyDescent="0.25">
      <c r="A88" s="45">
        <v>78</v>
      </c>
      <c r="B88" s="49" t="s">
        <v>207</v>
      </c>
      <c r="C88" s="49" t="s">
        <v>208</v>
      </c>
      <c r="D88" s="46">
        <v>2</v>
      </c>
      <c r="E88" s="46" t="s">
        <v>88</v>
      </c>
      <c r="F88" s="47">
        <v>39</v>
      </c>
      <c r="G88" s="47">
        <v>45</v>
      </c>
      <c r="H88" s="47">
        <v>0</v>
      </c>
      <c r="I88" s="47">
        <v>112</v>
      </c>
      <c r="J88" s="39">
        <f t="shared" si="0"/>
        <v>196</v>
      </c>
      <c r="K88" s="47">
        <v>56</v>
      </c>
      <c r="L88" s="47">
        <v>77</v>
      </c>
      <c r="M88" s="47">
        <v>0</v>
      </c>
      <c r="N88" s="47">
        <v>207</v>
      </c>
      <c r="O88" s="39">
        <f t="shared" si="3"/>
        <v>340</v>
      </c>
      <c r="P88" s="46">
        <v>1</v>
      </c>
      <c r="Q88" s="44" t="s">
        <v>202</v>
      </c>
      <c r="R88" s="44" t="s">
        <v>95</v>
      </c>
      <c r="S88" s="48"/>
    </row>
    <row r="89" spans="1:19" x14ac:dyDescent="0.25">
      <c r="A89" s="33">
        <v>79</v>
      </c>
      <c r="B89" s="34" t="s">
        <v>209</v>
      </c>
      <c r="C89" s="49" t="s">
        <v>210</v>
      </c>
      <c r="D89" s="46">
        <v>3</v>
      </c>
      <c r="E89" s="46" t="s">
        <v>88</v>
      </c>
      <c r="F89" s="47">
        <v>49</v>
      </c>
      <c r="G89" s="47">
        <v>57</v>
      </c>
      <c r="H89" s="47">
        <v>0</v>
      </c>
      <c r="I89" s="47">
        <v>161</v>
      </c>
      <c r="J89" s="39">
        <f t="shared" si="0"/>
        <v>267</v>
      </c>
      <c r="K89" s="47">
        <v>0</v>
      </c>
      <c r="L89" s="47">
        <v>0</v>
      </c>
      <c r="M89" s="47">
        <v>60</v>
      </c>
      <c r="N89" s="47">
        <v>140</v>
      </c>
      <c r="O89" s="39">
        <f t="shared" si="3"/>
        <v>200</v>
      </c>
      <c r="P89" s="46">
        <v>1</v>
      </c>
      <c r="Q89" s="44" t="s">
        <v>202</v>
      </c>
      <c r="R89" s="44" t="s">
        <v>95</v>
      </c>
      <c r="S89" s="48"/>
    </row>
    <row r="90" spans="1:19" x14ac:dyDescent="0.25">
      <c r="A90" s="45">
        <v>80</v>
      </c>
      <c r="B90" s="34" t="s">
        <v>209</v>
      </c>
      <c r="C90" s="49" t="s">
        <v>210</v>
      </c>
      <c r="D90" s="46">
        <v>3</v>
      </c>
      <c r="E90" s="46" t="s">
        <v>92</v>
      </c>
      <c r="F90" s="47">
        <v>0</v>
      </c>
      <c r="G90" s="47">
        <v>0</v>
      </c>
      <c r="H90" s="47">
        <v>0</v>
      </c>
      <c r="I90" s="47">
        <v>0</v>
      </c>
      <c r="J90" s="39">
        <f t="shared" si="0"/>
        <v>0</v>
      </c>
      <c r="K90" s="47">
        <v>0</v>
      </c>
      <c r="L90" s="47">
        <v>0</v>
      </c>
      <c r="M90" s="47">
        <v>60</v>
      </c>
      <c r="N90" s="47">
        <v>34</v>
      </c>
      <c r="O90" s="39">
        <f t="shared" si="3"/>
        <v>94</v>
      </c>
      <c r="P90" s="46">
        <v>1</v>
      </c>
      <c r="Q90" s="44" t="s">
        <v>202</v>
      </c>
      <c r="R90" s="44" t="s">
        <v>95</v>
      </c>
      <c r="S90" s="48"/>
    </row>
    <row r="91" spans="1:19" x14ac:dyDescent="0.25">
      <c r="A91" s="45">
        <v>81</v>
      </c>
      <c r="B91" s="34" t="s">
        <v>211</v>
      </c>
      <c r="C91" s="49" t="s">
        <v>212</v>
      </c>
      <c r="D91" s="46">
        <v>3</v>
      </c>
      <c r="E91" s="46" t="s">
        <v>88</v>
      </c>
      <c r="F91" s="47">
        <v>0</v>
      </c>
      <c r="G91" s="47">
        <v>0</v>
      </c>
      <c r="H91" s="47">
        <v>0</v>
      </c>
      <c r="I91" s="47">
        <v>0</v>
      </c>
      <c r="J91" s="39">
        <f t="shared" si="0"/>
        <v>0</v>
      </c>
      <c r="K91" s="47">
        <v>0</v>
      </c>
      <c r="L91" s="47">
        <v>0</v>
      </c>
      <c r="M91" s="47">
        <v>0</v>
      </c>
      <c r="N91" s="47">
        <v>0</v>
      </c>
      <c r="O91" s="39">
        <f t="shared" si="3"/>
        <v>0</v>
      </c>
      <c r="P91" s="46">
        <v>3</v>
      </c>
      <c r="Q91" s="44" t="s">
        <v>89</v>
      </c>
      <c r="R91" s="44" t="s">
        <v>95</v>
      </c>
      <c r="S91" s="48" t="s">
        <v>213</v>
      </c>
    </row>
    <row r="92" spans="1:19" x14ac:dyDescent="0.25">
      <c r="A92" s="33">
        <v>82</v>
      </c>
      <c r="B92" s="34" t="s">
        <v>214</v>
      </c>
      <c r="C92" s="49" t="s">
        <v>215</v>
      </c>
      <c r="D92" s="46">
        <v>2</v>
      </c>
      <c r="E92" s="46" t="s">
        <v>88</v>
      </c>
      <c r="F92" s="47">
        <v>490</v>
      </c>
      <c r="G92" s="47">
        <v>84</v>
      </c>
      <c r="H92" s="47">
        <v>36</v>
      </c>
      <c r="I92" s="47">
        <v>32</v>
      </c>
      <c r="J92" s="39">
        <f t="shared" si="0"/>
        <v>642</v>
      </c>
      <c r="K92" s="47">
        <v>0</v>
      </c>
      <c r="L92" s="47">
        <v>0</v>
      </c>
      <c r="M92" s="47">
        <v>0</v>
      </c>
      <c r="N92" s="47">
        <v>773</v>
      </c>
      <c r="O92" s="39">
        <f t="shared" si="3"/>
        <v>773</v>
      </c>
      <c r="P92" s="46">
        <v>1</v>
      </c>
      <c r="Q92" s="44" t="s">
        <v>89</v>
      </c>
      <c r="R92" s="44" t="s">
        <v>95</v>
      </c>
      <c r="S92" s="48"/>
    </row>
    <row r="93" spans="1:19" ht="27" x14ac:dyDescent="0.25">
      <c r="A93" s="45">
        <v>83</v>
      </c>
      <c r="B93" s="49" t="s">
        <v>216</v>
      </c>
      <c r="C93" s="49" t="s">
        <v>117</v>
      </c>
      <c r="D93" s="46">
        <v>1</v>
      </c>
      <c r="E93" s="46" t="s">
        <v>88</v>
      </c>
      <c r="F93" s="47">
        <v>0</v>
      </c>
      <c r="G93" s="47">
        <v>0</v>
      </c>
      <c r="H93" s="47">
        <v>0</v>
      </c>
      <c r="I93" s="47">
        <v>0</v>
      </c>
      <c r="J93" s="39">
        <f t="shared" ref="J93:J95" si="4">SUM(F93:I93)</f>
        <v>0</v>
      </c>
      <c r="K93" s="47">
        <v>0</v>
      </c>
      <c r="L93" s="47">
        <v>0</v>
      </c>
      <c r="M93" s="47">
        <v>0</v>
      </c>
      <c r="N93" s="47">
        <v>0</v>
      </c>
      <c r="O93" s="39">
        <f t="shared" si="3"/>
        <v>0</v>
      </c>
      <c r="P93" s="46">
        <v>1</v>
      </c>
      <c r="Q93" s="44" t="s">
        <v>118</v>
      </c>
      <c r="R93" s="44" t="s">
        <v>90</v>
      </c>
      <c r="S93" s="51" t="s">
        <v>119</v>
      </c>
    </row>
    <row r="94" spans="1:19" x14ac:dyDescent="0.25">
      <c r="A94" s="45">
        <v>84</v>
      </c>
      <c r="B94" s="34" t="s">
        <v>217</v>
      </c>
      <c r="C94" s="49" t="s">
        <v>117</v>
      </c>
      <c r="D94" s="46">
        <v>1</v>
      </c>
      <c r="E94" s="46" t="s">
        <v>88</v>
      </c>
      <c r="F94" s="47">
        <v>0</v>
      </c>
      <c r="G94" s="47">
        <v>0</v>
      </c>
      <c r="H94" s="47">
        <v>0</v>
      </c>
      <c r="I94" s="47">
        <v>0</v>
      </c>
      <c r="J94" s="39">
        <f t="shared" si="4"/>
        <v>0</v>
      </c>
      <c r="K94" s="47">
        <v>0</v>
      </c>
      <c r="L94" s="47">
        <v>0</v>
      </c>
      <c r="M94" s="47">
        <v>0</v>
      </c>
      <c r="N94" s="47">
        <v>0</v>
      </c>
      <c r="O94" s="39">
        <f t="shared" si="3"/>
        <v>0</v>
      </c>
      <c r="P94" s="46">
        <v>1</v>
      </c>
      <c r="Q94" s="44" t="s">
        <v>118</v>
      </c>
      <c r="R94" s="44" t="s">
        <v>90</v>
      </c>
      <c r="S94" s="51" t="s">
        <v>121</v>
      </c>
    </row>
    <row r="95" spans="1:19" x14ac:dyDescent="0.25">
      <c r="A95" s="33">
        <v>85</v>
      </c>
      <c r="B95" s="34" t="s">
        <v>218</v>
      </c>
      <c r="C95" s="49" t="s">
        <v>117</v>
      </c>
      <c r="D95" s="46">
        <v>1</v>
      </c>
      <c r="E95" s="46" t="s">
        <v>88</v>
      </c>
      <c r="F95" s="47">
        <v>0</v>
      </c>
      <c r="G95" s="47">
        <v>0</v>
      </c>
      <c r="H95" s="47">
        <v>0</v>
      </c>
      <c r="I95" s="47">
        <v>0</v>
      </c>
      <c r="J95" s="39">
        <f t="shared" si="4"/>
        <v>0</v>
      </c>
      <c r="K95" s="47">
        <v>0</v>
      </c>
      <c r="L95" s="47">
        <v>0</v>
      </c>
      <c r="M95" s="47">
        <v>0</v>
      </c>
      <c r="N95" s="47">
        <v>0</v>
      </c>
      <c r="O95" s="39">
        <f t="shared" si="3"/>
        <v>0</v>
      </c>
      <c r="P95" s="46">
        <v>1</v>
      </c>
      <c r="Q95" s="44" t="s">
        <v>118</v>
      </c>
      <c r="R95" s="44" t="s">
        <v>90</v>
      </c>
      <c r="S95" s="51" t="s">
        <v>123</v>
      </c>
    </row>
    <row r="96" spans="1:19" x14ac:dyDescent="0.25">
      <c r="A96" s="45">
        <v>86</v>
      </c>
      <c r="B96" s="34" t="s">
        <v>219</v>
      </c>
      <c r="C96" s="49" t="s">
        <v>220</v>
      </c>
      <c r="D96" s="46">
        <v>1</v>
      </c>
      <c r="E96" s="46" t="s">
        <v>92</v>
      </c>
      <c r="F96" s="47">
        <v>34</v>
      </c>
      <c r="G96" s="47">
        <v>12</v>
      </c>
      <c r="H96" s="47">
        <v>0</v>
      </c>
      <c r="I96" s="47">
        <v>24</v>
      </c>
      <c r="J96" s="39">
        <f t="shared" si="0"/>
        <v>70</v>
      </c>
      <c r="K96" s="47">
        <v>0</v>
      </c>
      <c r="L96" s="47">
        <v>195</v>
      </c>
      <c r="M96" s="47">
        <v>0</v>
      </c>
      <c r="N96" s="47">
        <v>149</v>
      </c>
      <c r="O96" s="39">
        <f t="shared" si="3"/>
        <v>344</v>
      </c>
      <c r="P96" s="46">
        <v>1</v>
      </c>
      <c r="Q96" s="44" t="s">
        <v>202</v>
      </c>
      <c r="R96" s="44" t="s">
        <v>143</v>
      </c>
      <c r="S96" s="48"/>
    </row>
    <row r="97" spans="1:19" x14ac:dyDescent="0.25">
      <c r="A97" s="45">
        <v>87</v>
      </c>
      <c r="B97" s="34" t="s">
        <v>219</v>
      </c>
      <c r="C97" s="49" t="s">
        <v>221</v>
      </c>
      <c r="D97" s="46">
        <v>1</v>
      </c>
      <c r="E97" s="46" t="s">
        <v>92</v>
      </c>
      <c r="F97" s="47">
        <v>36</v>
      </c>
      <c r="G97" s="47">
        <v>40</v>
      </c>
      <c r="H97" s="47">
        <v>0</v>
      </c>
      <c r="I97" s="47">
        <v>31</v>
      </c>
      <c r="J97" s="39">
        <f t="shared" si="0"/>
        <v>107</v>
      </c>
      <c r="K97" s="47">
        <v>0</v>
      </c>
      <c r="L97" s="47">
        <v>113</v>
      </c>
      <c r="M97" s="47">
        <v>9</v>
      </c>
      <c r="N97" s="47">
        <v>53</v>
      </c>
      <c r="O97" s="39">
        <f t="shared" si="3"/>
        <v>175</v>
      </c>
      <c r="P97" s="46">
        <v>1</v>
      </c>
      <c r="Q97" s="44" t="s">
        <v>202</v>
      </c>
      <c r="R97" s="44" t="s">
        <v>143</v>
      </c>
      <c r="S97" s="48"/>
    </row>
    <row r="98" spans="1:19" x14ac:dyDescent="0.25">
      <c r="A98" s="33">
        <v>88</v>
      </c>
      <c r="B98" s="34" t="s">
        <v>219</v>
      </c>
      <c r="C98" s="49" t="s">
        <v>222</v>
      </c>
      <c r="D98" s="46">
        <v>2</v>
      </c>
      <c r="E98" s="46" t="s">
        <v>88</v>
      </c>
      <c r="F98" s="47">
        <v>0</v>
      </c>
      <c r="G98" s="47">
        <v>4</v>
      </c>
      <c r="H98" s="47">
        <v>0</v>
      </c>
      <c r="I98" s="47">
        <v>4</v>
      </c>
      <c r="J98" s="39">
        <f t="shared" si="0"/>
        <v>8</v>
      </c>
      <c r="K98" s="47">
        <v>0</v>
      </c>
      <c r="L98" s="47">
        <v>109</v>
      </c>
      <c r="M98" s="47">
        <v>6</v>
      </c>
      <c r="N98" s="47">
        <v>65</v>
      </c>
      <c r="O98" s="39">
        <f t="shared" si="3"/>
        <v>180</v>
      </c>
      <c r="P98" s="46">
        <v>1</v>
      </c>
      <c r="Q98" s="44" t="s">
        <v>89</v>
      </c>
      <c r="R98" s="44" t="s">
        <v>95</v>
      </c>
      <c r="S98" s="48"/>
    </row>
    <row r="99" spans="1:19" ht="27" x14ac:dyDescent="0.25">
      <c r="A99" s="45">
        <v>89</v>
      </c>
      <c r="B99" s="34" t="s">
        <v>219</v>
      </c>
      <c r="C99" s="49" t="s">
        <v>223</v>
      </c>
      <c r="D99" s="46">
        <v>3</v>
      </c>
      <c r="E99" s="46" t="s">
        <v>88</v>
      </c>
      <c r="F99" s="47">
        <v>111</v>
      </c>
      <c r="G99" s="47">
        <v>3</v>
      </c>
      <c r="H99" s="47">
        <v>0</v>
      </c>
      <c r="I99" s="47">
        <v>3</v>
      </c>
      <c r="J99" s="39">
        <f t="shared" si="0"/>
        <v>117</v>
      </c>
      <c r="K99" s="47">
        <v>0</v>
      </c>
      <c r="L99" s="47">
        <v>12</v>
      </c>
      <c r="M99" s="47">
        <v>4</v>
      </c>
      <c r="N99" s="47">
        <v>28</v>
      </c>
      <c r="O99" s="39">
        <f t="shared" si="3"/>
        <v>44</v>
      </c>
      <c r="P99" s="46">
        <v>1</v>
      </c>
      <c r="Q99" s="44" t="s">
        <v>89</v>
      </c>
      <c r="R99" s="44" t="s">
        <v>95</v>
      </c>
      <c r="S99" s="48"/>
    </row>
    <row r="100" spans="1:19" x14ac:dyDescent="0.25">
      <c r="A100" s="45">
        <v>90</v>
      </c>
      <c r="B100" s="34" t="s">
        <v>219</v>
      </c>
      <c r="C100" s="49" t="s">
        <v>224</v>
      </c>
      <c r="D100" s="46">
        <v>2</v>
      </c>
      <c r="E100" s="46" t="s">
        <v>88</v>
      </c>
      <c r="F100" s="47">
        <v>20</v>
      </c>
      <c r="G100" s="47">
        <v>26</v>
      </c>
      <c r="H100" s="47">
        <v>0</v>
      </c>
      <c r="I100" s="47">
        <v>2</v>
      </c>
      <c r="J100" s="39">
        <f t="shared" si="0"/>
        <v>48</v>
      </c>
      <c r="K100" s="47">
        <v>0</v>
      </c>
      <c r="L100" s="47">
        <v>79</v>
      </c>
      <c r="M100" s="47">
        <v>0</v>
      </c>
      <c r="N100" s="47">
        <v>61</v>
      </c>
      <c r="O100" s="39">
        <f t="shared" si="3"/>
        <v>140</v>
      </c>
      <c r="P100" s="46">
        <v>1</v>
      </c>
      <c r="Q100" s="44" t="s">
        <v>89</v>
      </c>
      <c r="R100" s="44" t="s">
        <v>95</v>
      </c>
      <c r="S100" s="48"/>
    </row>
    <row r="101" spans="1:19" x14ac:dyDescent="0.25">
      <c r="A101" s="33">
        <v>91</v>
      </c>
      <c r="B101" s="34" t="s">
        <v>225</v>
      </c>
      <c r="C101" s="49" t="s">
        <v>226</v>
      </c>
      <c r="D101" s="46">
        <v>3</v>
      </c>
      <c r="E101" s="46" t="s">
        <v>88</v>
      </c>
      <c r="F101" s="47">
        <v>124</v>
      </c>
      <c r="G101" s="47">
        <v>0</v>
      </c>
      <c r="H101" s="47">
        <v>0</v>
      </c>
      <c r="I101" s="47">
        <v>0</v>
      </c>
      <c r="J101" s="39">
        <f t="shared" si="0"/>
        <v>124</v>
      </c>
      <c r="K101" s="47">
        <v>0</v>
      </c>
      <c r="L101" s="47">
        <v>0</v>
      </c>
      <c r="M101" s="47">
        <v>0</v>
      </c>
      <c r="N101" s="47">
        <v>20</v>
      </c>
      <c r="O101" s="39">
        <f t="shared" si="3"/>
        <v>20</v>
      </c>
      <c r="P101" s="46">
        <v>1</v>
      </c>
      <c r="Q101" s="44" t="s">
        <v>187</v>
      </c>
      <c r="R101" s="44" t="s">
        <v>95</v>
      </c>
      <c r="S101" s="48"/>
    </row>
    <row r="102" spans="1:19" ht="27" x14ac:dyDescent="0.25">
      <c r="A102" s="45">
        <v>92</v>
      </c>
      <c r="B102" s="34" t="s">
        <v>227</v>
      </c>
      <c r="C102" s="49" t="s">
        <v>228</v>
      </c>
      <c r="D102" s="46">
        <v>2</v>
      </c>
      <c r="E102" s="46" t="s">
        <v>88</v>
      </c>
      <c r="F102" s="47">
        <v>0</v>
      </c>
      <c r="G102" s="47">
        <v>0</v>
      </c>
      <c r="H102" s="47">
        <v>0</v>
      </c>
      <c r="I102" s="47">
        <v>2240</v>
      </c>
      <c r="J102" s="39">
        <f t="shared" si="0"/>
        <v>2240</v>
      </c>
      <c r="K102" s="47">
        <v>0</v>
      </c>
      <c r="L102" s="47">
        <v>0</v>
      </c>
      <c r="M102" s="47">
        <v>0</v>
      </c>
      <c r="N102" s="47">
        <v>0</v>
      </c>
      <c r="O102" s="39">
        <f t="shared" si="3"/>
        <v>0</v>
      </c>
      <c r="P102" s="46">
        <v>3</v>
      </c>
      <c r="Q102" s="44" t="s">
        <v>229</v>
      </c>
      <c r="R102" s="44" t="s">
        <v>143</v>
      </c>
      <c r="S102" s="52" t="s">
        <v>230</v>
      </c>
    </row>
    <row r="103" spans="1:19" ht="14.25" customHeight="1" x14ac:dyDescent="0.25">
      <c r="A103" s="45">
        <v>93</v>
      </c>
      <c r="B103" s="34" t="s">
        <v>231</v>
      </c>
      <c r="C103" s="49" t="s">
        <v>232</v>
      </c>
      <c r="D103" s="46">
        <v>2</v>
      </c>
      <c r="E103" s="46" t="s">
        <v>88</v>
      </c>
      <c r="F103" s="47">
        <v>2259</v>
      </c>
      <c r="G103" s="47">
        <v>1783</v>
      </c>
      <c r="H103" s="47">
        <v>39</v>
      </c>
      <c r="I103" s="47">
        <v>121</v>
      </c>
      <c r="J103" s="39">
        <f t="shared" si="0"/>
        <v>4202</v>
      </c>
      <c r="K103" s="47">
        <v>0</v>
      </c>
      <c r="L103" s="47">
        <v>0</v>
      </c>
      <c r="M103" s="47">
        <v>11</v>
      </c>
      <c r="N103" s="47">
        <v>3265</v>
      </c>
      <c r="O103" s="39">
        <f t="shared" si="3"/>
        <v>3276</v>
      </c>
      <c r="P103" s="46">
        <v>1</v>
      </c>
      <c r="Q103" s="44" t="s">
        <v>89</v>
      </c>
      <c r="R103" s="44" t="s">
        <v>90</v>
      </c>
      <c r="S103" s="48"/>
    </row>
    <row r="104" spans="1:19" ht="14.25" customHeight="1" x14ac:dyDescent="0.25">
      <c r="A104" s="33">
        <v>94</v>
      </c>
      <c r="B104" s="34" t="s">
        <v>231</v>
      </c>
      <c r="C104" s="49" t="s">
        <v>232</v>
      </c>
      <c r="D104" s="46">
        <v>2</v>
      </c>
      <c r="E104" s="46" t="s">
        <v>92</v>
      </c>
      <c r="F104" s="47">
        <v>413</v>
      </c>
      <c r="G104" s="47">
        <v>0</v>
      </c>
      <c r="H104" s="47">
        <v>0</v>
      </c>
      <c r="I104" s="47">
        <v>0</v>
      </c>
      <c r="J104" s="39">
        <f t="shared" si="0"/>
        <v>413</v>
      </c>
      <c r="K104" s="47">
        <v>0</v>
      </c>
      <c r="L104" s="47">
        <v>0</v>
      </c>
      <c r="M104" s="47">
        <v>0</v>
      </c>
      <c r="N104" s="47">
        <v>0</v>
      </c>
      <c r="O104" s="39">
        <f t="shared" si="3"/>
        <v>0</v>
      </c>
      <c r="P104" s="46">
        <v>1</v>
      </c>
      <c r="Q104" s="44" t="s">
        <v>89</v>
      </c>
      <c r="R104" s="44" t="s">
        <v>90</v>
      </c>
      <c r="S104" s="48"/>
    </row>
    <row r="105" spans="1:19" ht="13.5" customHeight="1" x14ac:dyDescent="0.25">
      <c r="A105" s="45">
        <v>95</v>
      </c>
      <c r="B105" s="34" t="s">
        <v>233</v>
      </c>
      <c r="C105" s="49" t="s">
        <v>232</v>
      </c>
      <c r="D105" s="46">
        <v>2</v>
      </c>
      <c r="E105" s="46" t="s">
        <v>88</v>
      </c>
      <c r="F105" s="47">
        <v>495</v>
      </c>
      <c r="G105" s="47">
        <v>3250</v>
      </c>
      <c r="H105" s="47">
        <v>70</v>
      </c>
      <c r="I105" s="47">
        <v>149</v>
      </c>
      <c r="J105" s="39">
        <f t="shared" si="0"/>
        <v>3964</v>
      </c>
      <c r="K105" s="47">
        <v>0</v>
      </c>
      <c r="L105" s="47">
        <v>0</v>
      </c>
      <c r="M105" s="47">
        <v>0</v>
      </c>
      <c r="N105" s="47">
        <v>2093</v>
      </c>
      <c r="O105" s="39">
        <f t="shared" si="3"/>
        <v>2093</v>
      </c>
      <c r="P105" s="46">
        <v>1</v>
      </c>
      <c r="Q105" s="44" t="s">
        <v>89</v>
      </c>
      <c r="R105" s="44" t="s">
        <v>90</v>
      </c>
      <c r="S105" s="48"/>
    </row>
    <row r="106" spans="1:19" ht="13.5" customHeight="1" x14ac:dyDescent="0.25">
      <c r="A106" s="45">
        <v>96</v>
      </c>
      <c r="B106" s="34" t="s">
        <v>233</v>
      </c>
      <c r="C106" s="49" t="s">
        <v>232</v>
      </c>
      <c r="D106" s="46">
        <v>2</v>
      </c>
      <c r="E106" s="46" t="s">
        <v>92</v>
      </c>
      <c r="F106" s="47">
        <v>0</v>
      </c>
      <c r="G106" s="47">
        <v>0</v>
      </c>
      <c r="H106" s="47">
        <v>0</v>
      </c>
      <c r="I106" s="47">
        <v>1827</v>
      </c>
      <c r="J106" s="39">
        <f t="shared" si="0"/>
        <v>1827</v>
      </c>
      <c r="K106" s="47">
        <v>0</v>
      </c>
      <c r="L106" s="47">
        <v>0</v>
      </c>
      <c r="M106" s="47">
        <v>0</v>
      </c>
      <c r="N106" s="47">
        <v>0</v>
      </c>
      <c r="O106" s="39">
        <f t="shared" si="3"/>
        <v>0</v>
      </c>
      <c r="P106" s="46">
        <v>1</v>
      </c>
      <c r="Q106" s="44" t="s">
        <v>89</v>
      </c>
      <c r="R106" s="44" t="s">
        <v>90</v>
      </c>
      <c r="S106" s="48"/>
    </row>
    <row r="107" spans="1:19" ht="13.5" customHeight="1" x14ac:dyDescent="0.25">
      <c r="A107" s="33">
        <v>97</v>
      </c>
      <c r="B107" s="34" t="s">
        <v>234</v>
      </c>
      <c r="C107" s="49" t="s">
        <v>232</v>
      </c>
      <c r="D107" s="46">
        <v>1</v>
      </c>
      <c r="E107" s="46" t="s">
        <v>88</v>
      </c>
      <c r="F107" s="47">
        <v>846</v>
      </c>
      <c r="G107" s="47">
        <v>432</v>
      </c>
      <c r="H107" s="47">
        <v>0</v>
      </c>
      <c r="I107" s="47">
        <v>34</v>
      </c>
      <c r="J107" s="39">
        <f t="shared" si="0"/>
        <v>1312</v>
      </c>
      <c r="K107" s="47">
        <v>0</v>
      </c>
      <c r="L107" s="47">
        <v>0</v>
      </c>
      <c r="M107" s="47">
        <v>3</v>
      </c>
      <c r="N107" s="47">
        <v>516</v>
      </c>
      <c r="O107" s="39">
        <f t="shared" si="3"/>
        <v>519</v>
      </c>
      <c r="P107" s="46">
        <v>1</v>
      </c>
      <c r="Q107" s="44" t="s">
        <v>14</v>
      </c>
      <c r="R107" s="44" t="s">
        <v>90</v>
      </c>
      <c r="S107" s="48"/>
    </row>
    <row r="108" spans="1:19" ht="13.5" customHeight="1" x14ac:dyDescent="0.25">
      <c r="A108" s="45">
        <v>98</v>
      </c>
      <c r="B108" s="34" t="s">
        <v>235</v>
      </c>
      <c r="C108" s="49" t="s">
        <v>232</v>
      </c>
      <c r="D108" s="46">
        <v>3</v>
      </c>
      <c r="E108" s="46" t="s">
        <v>88</v>
      </c>
      <c r="F108" s="47">
        <v>2309</v>
      </c>
      <c r="G108" s="47">
        <v>2562</v>
      </c>
      <c r="H108" s="47">
        <v>164</v>
      </c>
      <c r="I108" s="47">
        <v>368</v>
      </c>
      <c r="J108" s="39">
        <f t="shared" si="0"/>
        <v>5403</v>
      </c>
      <c r="K108" s="47">
        <v>0</v>
      </c>
      <c r="L108" s="47">
        <v>0</v>
      </c>
      <c r="M108" s="47">
        <v>37</v>
      </c>
      <c r="N108" s="47">
        <v>3260</v>
      </c>
      <c r="O108" s="39">
        <f t="shared" si="3"/>
        <v>3297</v>
      </c>
      <c r="P108" s="46">
        <v>1</v>
      </c>
      <c r="Q108" s="44" t="s">
        <v>89</v>
      </c>
      <c r="R108" s="44" t="s">
        <v>90</v>
      </c>
      <c r="S108" s="48"/>
    </row>
    <row r="109" spans="1:19" ht="13.5" customHeight="1" x14ac:dyDescent="0.25">
      <c r="A109" s="45">
        <v>99</v>
      </c>
      <c r="B109" s="34" t="s">
        <v>235</v>
      </c>
      <c r="C109" s="49" t="s">
        <v>232</v>
      </c>
      <c r="D109" s="46">
        <v>3</v>
      </c>
      <c r="E109" s="46" t="s">
        <v>92</v>
      </c>
      <c r="F109" s="47">
        <v>4262</v>
      </c>
      <c r="G109" s="47">
        <v>0</v>
      </c>
      <c r="H109" s="47">
        <v>0</v>
      </c>
      <c r="I109" s="47">
        <v>0</v>
      </c>
      <c r="J109" s="39">
        <f t="shared" si="0"/>
        <v>4262</v>
      </c>
      <c r="K109" s="47">
        <v>0</v>
      </c>
      <c r="L109" s="47">
        <v>0</v>
      </c>
      <c r="M109" s="47">
        <v>0</v>
      </c>
      <c r="N109" s="47">
        <v>25</v>
      </c>
      <c r="O109" s="39">
        <f t="shared" si="3"/>
        <v>25</v>
      </c>
      <c r="P109" s="46">
        <v>1</v>
      </c>
      <c r="Q109" s="44" t="s">
        <v>89</v>
      </c>
      <c r="R109" s="44" t="s">
        <v>90</v>
      </c>
      <c r="S109" s="48"/>
    </row>
    <row r="110" spans="1:19" ht="13.5" customHeight="1" x14ac:dyDescent="0.25">
      <c r="A110" s="33">
        <v>100</v>
      </c>
      <c r="B110" s="34" t="s">
        <v>236</v>
      </c>
      <c r="C110" s="49" t="s">
        <v>232</v>
      </c>
      <c r="D110" s="46">
        <v>2</v>
      </c>
      <c r="E110" s="46" t="s">
        <v>88</v>
      </c>
      <c r="F110" s="47">
        <v>727</v>
      </c>
      <c r="G110" s="47">
        <v>828</v>
      </c>
      <c r="H110" s="47">
        <v>124</v>
      </c>
      <c r="I110" s="47">
        <v>154</v>
      </c>
      <c r="J110" s="39">
        <f t="shared" si="0"/>
        <v>1833</v>
      </c>
      <c r="K110" s="47">
        <v>0</v>
      </c>
      <c r="L110" s="47">
        <v>123</v>
      </c>
      <c r="M110" s="47">
        <v>221</v>
      </c>
      <c r="N110" s="47">
        <v>2264</v>
      </c>
      <c r="O110" s="39">
        <f t="shared" si="3"/>
        <v>2608</v>
      </c>
      <c r="P110" s="46">
        <v>1</v>
      </c>
      <c r="Q110" s="44" t="s">
        <v>89</v>
      </c>
      <c r="R110" s="44" t="s">
        <v>90</v>
      </c>
      <c r="S110" s="48"/>
    </row>
    <row r="111" spans="1:19" ht="13.5" customHeight="1" x14ac:dyDescent="0.25">
      <c r="A111" s="45">
        <v>101</v>
      </c>
      <c r="B111" s="34" t="s">
        <v>236</v>
      </c>
      <c r="C111" s="49" t="s">
        <v>232</v>
      </c>
      <c r="D111" s="46">
        <v>2</v>
      </c>
      <c r="E111" s="46" t="s">
        <v>92</v>
      </c>
      <c r="F111" s="47">
        <v>0</v>
      </c>
      <c r="G111" s="47">
        <v>0</v>
      </c>
      <c r="H111" s="47">
        <v>0</v>
      </c>
      <c r="I111" s="47">
        <v>0</v>
      </c>
      <c r="J111" s="39">
        <f t="shared" si="0"/>
        <v>0</v>
      </c>
      <c r="K111" s="47">
        <v>0</v>
      </c>
      <c r="L111" s="47">
        <v>0</v>
      </c>
      <c r="M111" s="47">
        <v>329</v>
      </c>
      <c r="N111" s="47">
        <v>0</v>
      </c>
      <c r="O111" s="39">
        <f t="shared" si="3"/>
        <v>329</v>
      </c>
      <c r="P111" s="46">
        <v>1</v>
      </c>
      <c r="Q111" s="44" t="s">
        <v>89</v>
      </c>
      <c r="R111" s="44" t="s">
        <v>90</v>
      </c>
      <c r="S111" s="48"/>
    </row>
    <row r="112" spans="1:19" ht="13.5" customHeight="1" x14ac:dyDescent="0.25">
      <c r="A112" s="45">
        <v>102</v>
      </c>
      <c r="B112" s="34" t="s">
        <v>237</v>
      </c>
      <c r="C112" s="49" t="s">
        <v>232</v>
      </c>
      <c r="D112" s="46">
        <v>2</v>
      </c>
      <c r="E112" s="46" t="s">
        <v>88</v>
      </c>
      <c r="F112" s="47">
        <v>0</v>
      </c>
      <c r="G112" s="47">
        <v>132</v>
      </c>
      <c r="H112" s="47">
        <v>0</v>
      </c>
      <c r="I112" s="47">
        <v>0</v>
      </c>
      <c r="J112" s="39">
        <f t="shared" si="0"/>
        <v>132</v>
      </c>
      <c r="K112" s="47">
        <v>0</v>
      </c>
      <c r="L112" s="47">
        <v>0</v>
      </c>
      <c r="M112" s="47">
        <v>0</v>
      </c>
      <c r="N112" s="47">
        <v>923</v>
      </c>
      <c r="O112" s="39">
        <f t="shared" si="3"/>
        <v>923</v>
      </c>
      <c r="P112" s="46">
        <v>1</v>
      </c>
      <c r="Q112" s="44" t="s">
        <v>89</v>
      </c>
      <c r="R112" s="44" t="s">
        <v>90</v>
      </c>
      <c r="S112" s="48"/>
    </row>
    <row r="113" spans="1:19" ht="13.5" customHeight="1" x14ac:dyDescent="0.25">
      <c r="A113" s="33">
        <v>103</v>
      </c>
      <c r="B113" s="34" t="s">
        <v>238</v>
      </c>
      <c r="C113" s="49" t="s">
        <v>232</v>
      </c>
      <c r="D113" s="46">
        <v>2</v>
      </c>
      <c r="E113" s="46" t="s">
        <v>88</v>
      </c>
      <c r="F113" s="47">
        <v>0</v>
      </c>
      <c r="G113" s="47">
        <v>456</v>
      </c>
      <c r="H113" s="47">
        <v>0</v>
      </c>
      <c r="I113" s="47">
        <v>5</v>
      </c>
      <c r="J113" s="39">
        <f t="shared" si="0"/>
        <v>461</v>
      </c>
      <c r="K113" s="47">
        <v>0</v>
      </c>
      <c r="L113" s="47">
        <v>0</v>
      </c>
      <c r="M113" s="47">
        <v>0</v>
      </c>
      <c r="N113" s="47">
        <v>155</v>
      </c>
      <c r="O113" s="39">
        <f t="shared" si="3"/>
        <v>155</v>
      </c>
      <c r="P113" s="46">
        <v>1</v>
      </c>
      <c r="Q113" s="44" t="s">
        <v>89</v>
      </c>
      <c r="R113" s="44" t="s">
        <v>90</v>
      </c>
      <c r="S113" s="48"/>
    </row>
    <row r="114" spans="1:19" x14ac:dyDescent="0.25">
      <c r="A114" s="45">
        <v>104</v>
      </c>
      <c r="B114" s="34" t="s">
        <v>239</v>
      </c>
      <c r="C114" s="49" t="s">
        <v>240</v>
      </c>
      <c r="D114" s="46">
        <v>2</v>
      </c>
      <c r="E114" s="46" t="s">
        <v>88</v>
      </c>
      <c r="F114" s="47">
        <v>3003</v>
      </c>
      <c r="G114" s="47">
        <v>3006</v>
      </c>
      <c r="H114" s="47">
        <v>389</v>
      </c>
      <c r="I114" s="47">
        <v>257</v>
      </c>
      <c r="J114" s="39">
        <f t="shared" si="0"/>
        <v>6655</v>
      </c>
      <c r="K114" s="47">
        <v>0</v>
      </c>
      <c r="L114" s="47">
        <v>34</v>
      </c>
      <c r="M114" s="47">
        <v>96</v>
      </c>
      <c r="N114" s="47">
        <v>1562</v>
      </c>
      <c r="O114" s="39">
        <f t="shared" si="3"/>
        <v>1692</v>
      </c>
      <c r="P114" s="46">
        <v>1</v>
      </c>
      <c r="Q114" s="44" t="s">
        <v>89</v>
      </c>
      <c r="R114" s="44" t="s">
        <v>90</v>
      </c>
      <c r="S114" s="48"/>
    </row>
    <row r="115" spans="1:19" x14ac:dyDescent="0.25">
      <c r="A115" s="45">
        <v>105</v>
      </c>
      <c r="B115" s="34" t="s">
        <v>239</v>
      </c>
      <c r="C115" s="49" t="s">
        <v>240</v>
      </c>
      <c r="D115" s="46">
        <v>2</v>
      </c>
      <c r="E115" s="46" t="s">
        <v>92</v>
      </c>
      <c r="F115" s="47">
        <v>0</v>
      </c>
      <c r="G115" s="47">
        <v>21</v>
      </c>
      <c r="H115" s="47">
        <v>0</v>
      </c>
      <c r="I115" s="47">
        <v>0</v>
      </c>
      <c r="J115" s="39">
        <f t="shared" si="0"/>
        <v>21</v>
      </c>
      <c r="K115" s="47">
        <v>0</v>
      </c>
      <c r="L115" s="47">
        <v>0</v>
      </c>
      <c r="M115" s="47">
        <v>88</v>
      </c>
      <c r="N115" s="47">
        <v>0</v>
      </c>
      <c r="O115" s="39">
        <f t="shared" si="3"/>
        <v>88</v>
      </c>
      <c r="P115" s="46">
        <v>1</v>
      </c>
      <c r="Q115" s="44" t="s">
        <v>89</v>
      </c>
      <c r="R115" s="44" t="s">
        <v>90</v>
      </c>
      <c r="S115" s="48"/>
    </row>
    <row r="116" spans="1:19" x14ac:dyDescent="0.25">
      <c r="A116" s="33">
        <v>106</v>
      </c>
      <c r="B116" s="34" t="s">
        <v>241</v>
      </c>
      <c r="C116" s="49" t="s">
        <v>242</v>
      </c>
      <c r="D116" s="46">
        <v>2</v>
      </c>
      <c r="E116" s="46" t="s">
        <v>88</v>
      </c>
      <c r="F116" s="47">
        <v>4936</v>
      </c>
      <c r="G116" s="47">
        <v>2594</v>
      </c>
      <c r="H116" s="47">
        <v>0</v>
      </c>
      <c r="I116" s="47">
        <v>90</v>
      </c>
      <c r="J116" s="39">
        <f t="shared" si="0"/>
        <v>7620</v>
      </c>
      <c r="K116" s="47">
        <v>0</v>
      </c>
      <c r="L116" s="47">
        <v>26</v>
      </c>
      <c r="M116" s="47">
        <v>33</v>
      </c>
      <c r="N116" s="47">
        <v>1870</v>
      </c>
      <c r="O116" s="39">
        <f t="shared" si="3"/>
        <v>1929</v>
      </c>
      <c r="P116" s="46">
        <v>1</v>
      </c>
      <c r="Q116" s="44" t="s">
        <v>89</v>
      </c>
      <c r="R116" s="44" t="s">
        <v>90</v>
      </c>
      <c r="S116" s="48"/>
    </row>
    <row r="117" spans="1:19" ht="27" x14ac:dyDescent="0.25">
      <c r="A117" s="45">
        <v>107</v>
      </c>
      <c r="B117" s="34" t="s">
        <v>241</v>
      </c>
      <c r="C117" s="49" t="s">
        <v>243</v>
      </c>
      <c r="D117" s="46">
        <v>1</v>
      </c>
      <c r="E117" s="46" t="s">
        <v>88</v>
      </c>
      <c r="F117" s="47">
        <v>4923</v>
      </c>
      <c r="G117" s="47">
        <v>3023</v>
      </c>
      <c r="H117" s="47">
        <v>180</v>
      </c>
      <c r="I117" s="47">
        <v>551</v>
      </c>
      <c r="J117" s="39">
        <f t="shared" si="0"/>
        <v>8677</v>
      </c>
      <c r="K117" s="47">
        <v>0</v>
      </c>
      <c r="L117" s="47">
        <v>0</v>
      </c>
      <c r="M117" s="47">
        <v>355</v>
      </c>
      <c r="N117" s="47">
        <v>5255</v>
      </c>
      <c r="O117" s="39">
        <f t="shared" si="3"/>
        <v>5610</v>
      </c>
      <c r="P117" s="46">
        <v>1</v>
      </c>
      <c r="Q117" s="44" t="s">
        <v>89</v>
      </c>
      <c r="R117" s="44" t="s">
        <v>90</v>
      </c>
      <c r="S117" s="48"/>
    </row>
    <row r="118" spans="1:19" ht="27" x14ac:dyDescent="0.25">
      <c r="A118" s="45">
        <v>108</v>
      </c>
      <c r="B118" s="34" t="s">
        <v>241</v>
      </c>
      <c r="C118" s="49" t="s">
        <v>243</v>
      </c>
      <c r="D118" s="46">
        <v>1</v>
      </c>
      <c r="E118" s="46" t="s">
        <v>92</v>
      </c>
      <c r="F118" s="47">
        <v>0</v>
      </c>
      <c r="G118" s="47">
        <v>0</v>
      </c>
      <c r="H118" s="47">
        <v>0</v>
      </c>
      <c r="I118" s="47">
        <v>153</v>
      </c>
      <c r="J118" s="39">
        <f t="shared" si="0"/>
        <v>153</v>
      </c>
      <c r="K118" s="47">
        <v>0</v>
      </c>
      <c r="L118" s="47">
        <v>0</v>
      </c>
      <c r="M118" s="47">
        <v>600</v>
      </c>
      <c r="N118" s="47">
        <v>11</v>
      </c>
      <c r="O118" s="39">
        <f t="shared" si="3"/>
        <v>611</v>
      </c>
      <c r="P118" s="46">
        <v>1</v>
      </c>
      <c r="Q118" s="44" t="s">
        <v>89</v>
      </c>
      <c r="R118" s="44" t="s">
        <v>90</v>
      </c>
      <c r="S118" s="48"/>
    </row>
    <row r="119" spans="1:19" x14ac:dyDescent="0.25">
      <c r="A119" s="33">
        <v>109</v>
      </c>
      <c r="B119" s="34" t="s">
        <v>241</v>
      </c>
      <c r="C119" s="49" t="s">
        <v>244</v>
      </c>
      <c r="D119" s="46">
        <v>2</v>
      </c>
      <c r="E119" s="46" t="s">
        <v>88</v>
      </c>
      <c r="F119" s="47">
        <v>3754</v>
      </c>
      <c r="G119" s="47">
        <v>2332</v>
      </c>
      <c r="H119" s="47">
        <v>370</v>
      </c>
      <c r="I119" s="47">
        <v>248</v>
      </c>
      <c r="J119" s="39">
        <f t="shared" si="0"/>
        <v>6704</v>
      </c>
      <c r="K119" s="47">
        <v>184</v>
      </c>
      <c r="L119" s="47">
        <v>127</v>
      </c>
      <c r="M119" s="47">
        <v>72</v>
      </c>
      <c r="N119" s="47">
        <v>2060</v>
      </c>
      <c r="O119" s="39">
        <f t="shared" si="3"/>
        <v>2443</v>
      </c>
      <c r="P119" s="46">
        <v>1</v>
      </c>
      <c r="Q119" s="44" t="s">
        <v>89</v>
      </c>
      <c r="R119" s="44" t="s">
        <v>90</v>
      </c>
      <c r="S119" s="48"/>
    </row>
    <row r="120" spans="1:19" x14ac:dyDescent="0.25">
      <c r="A120" s="45">
        <v>110</v>
      </c>
      <c r="B120" s="34" t="s">
        <v>245</v>
      </c>
      <c r="C120" s="49" t="s">
        <v>246</v>
      </c>
      <c r="D120" s="46">
        <v>1</v>
      </c>
      <c r="E120" s="46" t="s">
        <v>88</v>
      </c>
      <c r="F120" s="47">
        <v>0</v>
      </c>
      <c r="G120" s="47">
        <v>0</v>
      </c>
      <c r="H120" s="47">
        <v>0</v>
      </c>
      <c r="I120" s="47">
        <v>0</v>
      </c>
      <c r="J120" s="39">
        <f t="shared" si="0"/>
        <v>0</v>
      </c>
      <c r="K120" s="47">
        <v>227</v>
      </c>
      <c r="L120" s="47">
        <v>0</v>
      </c>
      <c r="M120" s="47">
        <v>0</v>
      </c>
      <c r="N120" s="47">
        <v>61</v>
      </c>
      <c r="O120" s="39">
        <f t="shared" si="3"/>
        <v>288</v>
      </c>
      <c r="P120" s="46">
        <v>1</v>
      </c>
      <c r="Q120" s="44" t="s">
        <v>182</v>
      </c>
      <c r="R120" s="44" t="s">
        <v>90</v>
      </c>
      <c r="S120" s="48"/>
    </row>
    <row r="121" spans="1:19" x14ac:dyDescent="0.25">
      <c r="A121" s="45">
        <v>111</v>
      </c>
      <c r="B121" s="34" t="s">
        <v>247</v>
      </c>
      <c r="C121" s="49" t="s">
        <v>248</v>
      </c>
      <c r="D121" s="46">
        <v>1</v>
      </c>
      <c r="E121" s="46" t="s">
        <v>88</v>
      </c>
      <c r="F121" s="47">
        <v>739</v>
      </c>
      <c r="G121" s="47">
        <v>44</v>
      </c>
      <c r="H121" s="47">
        <v>0</v>
      </c>
      <c r="I121" s="47">
        <v>203</v>
      </c>
      <c r="J121" s="39">
        <f t="shared" si="0"/>
        <v>986</v>
      </c>
      <c r="K121" s="47">
        <v>0</v>
      </c>
      <c r="L121" s="47">
        <v>0</v>
      </c>
      <c r="M121" s="47">
        <v>0</v>
      </c>
      <c r="N121" s="47">
        <v>998</v>
      </c>
      <c r="O121" s="39">
        <f t="shared" si="3"/>
        <v>998</v>
      </c>
      <c r="P121" s="46">
        <v>1</v>
      </c>
      <c r="Q121" s="44" t="s">
        <v>89</v>
      </c>
      <c r="R121" s="44" t="s">
        <v>90</v>
      </c>
      <c r="S121" s="48"/>
    </row>
    <row r="122" spans="1:19" x14ac:dyDescent="0.25">
      <c r="A122" s="33">
        <v>112</v>
      </c>
      <c r="B122" s="34" t="s">
        <v>247</v>
      </c>
      <c r="C122" s="49" t="s">
        <v>249</v>
      </c>
      <c r="D122" s="46">
        <v>3</v>
      </c>
      <c r="E122" s="46" t="s">
        <v>88</v>
      </c>
      <c r="F122" s="47">
        <v>56</v>
      </c>
      <c r="G122" s="47">
        <v>16</v>
      </c>
      <c r="H122" s="47">
        <v>0</v>
      </c>
      <c r="I122" s="47">
        <v>86</v>
      </c>
      <c r="J122" s="39">
        <f t="shared" si="0"/>
        <v>158</v>
      </c>
      <c r="K122" s="47">
        <v>804</v>
      </c>
      <c r="L122" s="47">
        <v>0</v>
      </c>
      <c r="M122" s="47">
        <v>0</v>
      </c>
      <c r="N122" s="47">
        <v>176</v>
      </c>
      <c r="O122" s="39">
        <f t="shared" si="3"/>
        <v>980</v>
      </c>
      <c r="P122" s="46">
        <v>1</v>
      </c>
      <c r="Q122" s="44" t="s">
        <v>89</v>
      </c>
      <c r="R122" s="44" t="s">
        <v>90</v>
      </c>
      <c r="S122" s="48"/>
    </row>
    <row r="123" spans="1:19" x14ac:dyDescent="0.25">
      <c r="A123" s="45">
        <v>113</v>
      </c>
      <c r="B123" s="34" t="s">
        <v>247</v>
      </c>
      <c r="C123" s="49" t="s">
        <v>250</v>
      </c>
      <c r="D123" s="46">
        <v>2</v>
      </c>
      <c r="E123" s="46" t="s">
        <v>88</v>
      </c>
      <c r="F123" s="47">
        <v>1048</v>
      </c>
      <c r="G123" s="47">
        <v>1732</v>
      </c>
      <c r="H123" s="47">
        <v>0</v>
      </c>
      <c r="I123" s="47">
        <v>685</v>
      </c>
      <c r="J123" s="39">
        <f t="shared" si="0"/>
        <v>3465</v>
      </c>
      <c r="K123" s="47">
        <v>2523</v>
      </c>
      <c r="L123" s="47">
        <v>756</v>
      </c>
      <c r="M123" s="47">
        <v>162</v>
      </c>
      <c r="N123" s="47">
        <v>3914</v>
      </c>
      <c r="O123" s="39">
        <f t="shared" si="3"/>
        <v>7355</v>
      </c>
      <c r="P123" s="46">
        <v>1</v>
      </c>
      <c r="Q123" s="44" t="s">
        <v>89</v>
      </c>
      <c r="R123" s="44" t="s">
        <v>143</v>
      </c>
      <c r="S123" s="48"/>
    </row>
    <row r="124" spans="1:19" x14ac:dyDescent="0.25">
      <c r="A124" s="45">
        <v>114</v>
      </c>
      <c r="B124" s="34" t="s">
        <v>247</v>
      </c>
      <c r="C124" s="49" t="s">
        <v>250</v>
      </c>
      <c r="D124" s="46">
        <v>2</v>
      </c>
      <c r="E124" s="46" t="s">
        <v>92</v>
      </c>
      <c r="F124" s="47">
        <v>0</v>
      </c>
      <c r="G124" s="47">
        <v>0</v>
      </c>
      <c r="H124" s="47">
        <v>0</v>
      </c>
      <c r="I124" s="47">
        <v>1778</v>
      </c>
      <c r="J124" s="39">
        <f t="shared" si="0"/>
        <v>1778</v>
      </c>
      <c r="K124" s="47">
        <v>0</v>
      </c>
      <c r="L124" s="47">
        <v>0</v>
      </c>
      <c r="M124" s="47">
        <v>0</v>
      </c>
      <c r="N124" s="47">
        <v>0</v>
      </c>
      <c r="O124" s="39">
        <f t="shared" si="3"/>
        <v>0</v>
      </c>
      <c r="P124" s="46">
        <v>1</v>
      </c>
      <c r="Q124" s="44" t="s">
        <v>89</v>
      </c>
      <c r="R124" s="44" t="s">
        <v>143</v>
      </c>
      <c r="S124" s="48"/>
    </row>
    <row r="125" spans="1:19" ht="27" x14ac:dyDescent="0.25">
      <c r="A125" s="33">
        <v>115</v>
      </c>
      <c r="B125" s="34" t="s">
        <v>251</v>
      </c>
      <c r="C125" s="49" t="s">
        <v>252</v>
      </c>
      <c r="D125" s="46">
        <v>1</v>
      </c>
      <c r="E125" s="46" t="s">
        <v>88</v>
      </c>
      <c r="F125" s="47">
        <v>977</v>
      </c>
      <c r="G125" s="47">
        <v>893</v>
      </c>
      <c r="H125" s="47">
        <v>68</v>
      </c>
      <c r="I125" s="47">
        <v>178</v>
      </c>
      <c r="J125" s="39">
        <f t="shared" si="0"/>
        <v>2116</v>
      </c>
      <c r="K125" s="47">
        <v>0</v>
      </c>
      <c r="L125" s="47">
        <v>0</v>
      </c>
      <c r="M125" s="47">
        <v>0</v>
      </c>
      <c r="N125" s="47">
        <v>1966</v>
      </c>
      <c r="O125" s="39">
        <f t="shared" si="3"/>
        <v>1966</v>
      </c>
      <c r="P125" s="46">
        <v>1</v>
      </c>
      <c r="Q125" s="44" t="s">
        <v>89</v>
      </c>
      <c r="R125" s="44" t="s">
        <v>90</v>
      </c>
      <c r="S125" s="48"/>
    </row>
    <row r="126" spans="1:19" ht="27" x14ac:dyDescent="0.25">
      <c r="A126" s="45">
        <v>116</v>
      </c>
      <c r="B126" s="34" t="s">
        <v>253</v>
      </c>
      <c r="C126" s="49" t="s">
        <v>252</v>
      </c>
      <c r="D126" s="46">
        <v>1</v>
      </c>
      <c r="E126" s="46" t="s">
        <v>92</v>
      </c>
      <c r="F126" s="47">
        <v>0</v>
      </c>
      <c r="G126" s="47">
        <v>0</v>
      </c>
      <c r="H126" s="47">
        <v>0</v>
      </c>
      <c r="I126" s="47">
        <v>150</v>
      </c>
      <c r="J126" s="39">
        <f t="shared" si="0"/>
        <v>150</v>
      </c>
      <c r="K126" s="47">
        <v>0</v>
      </c>
      <c r="L126" s="47">
        <v>0</v>
      </c>
      <c r="M126" s="47">
        <v>0</v>
      </c>
      <c r="N126" s="47">
        <v>0</v>
      </c>
      <c r="O126" s="39">
        <f t="shared" si="3"/>
        <v>0</v>
      </c>
      <c r="P126" s="46">
        <v>1</v>
      </c>
      <c r="Q126" s="44" t="s">
        <v>89</v>
      </c>
      <c r="R126" s="44" t="s">
        <v>90</v>
      </c>
      <c r="S126" s="48"/>
    </row>
    <row r="127" spans="1:19" x14ac:dyDescent="0.25">
      <c r="A127" s="45">
        <v>117</v>
      </c>
      <c r="B127" s="34" t="s">
        <v>254</v>
      </c>
      <c r="C127" s="49" t="s">
        <v>255</v>
      </c>
      <c r="D127" s="46">
        <v>1</v>
      </c>
      <c r="E127" s="46" t="s">
        <v>88</v>
      </c>
      <c r="F127" s="47">
        <v>2080</v>
      </c>
      <c r="G127" s="47">
        <v>510</v>
      </c>
      <c r="H127" s="47">
        <v>0</v>
      </c>
      <c r="I127" s="47">
        <v>342</v>
      </c>
      <c r="J127" s="39">
        <f t="shared" si="0"/>
        <v>2932</v>
      </c>
      <c r="K127" s="47">
        <v>0</v>
      </c>
      <c r="L127" s="47">
        <v>0</v>
      </c>
      <c r="M127" s="47">
        <v>0</v>
      </c>
      <c r="N127" s="47">
        <v>1876</v>
      </c>
      <c r="O127" s="39">
        <f t="shared" si="3"/>
        <v>1876</v>
      </c>
      <c r="P127" s="46">
        <v>1</v>
      </c>
      <c r="Q127" s="44" t="s">
        <v>89</v>
      </c>
      <c r="R127" s="44" t="s">
        <v>90</v>
      </c>
      <c r="S127" s="48"/>
    </row>
    <row r="128" spans="1:19" x14ac:dyDescent="0.25">
      <c r="A128" s="33">
        <v>118</v>
      </c>
      <c r="B128" s="34" t="s">
        <v>256</v>
      </c>
      <c r="C128" s="49" t="s">
        <v>257</v>
      </c>
      <c r="D128" s="46">
        <v>3</v>
      </c>
      <c r="E128" s="46" t="s">
        <v>88</v>
      </c>
      <c r="F128" s="47">
        <v>4194</v>
      </c>
      <c r="G128" s="47">
        <v>4686</v>
      </c>
      <c r="H128" s="47">
        <v>1000</v>
      </c>
      <c r="I128" s="47">
        <v>1663</v>
      </c>
      <c r="J128" s="39">
        <f t="shared" si="0"/>
        <v>11543</v>
      </c>
      <c r="K128" s="47">
        <v>3070</v>
      </c>
      <c r="L128" s="47">
        <v>4277</v>
      </c>
      <c r="M128" s="47">
        <v>0</v>
      </c>
      <c r="N128" s="47">
        <v>7620</v>
      </c>
      <c r="O128" s="39">
        <f t="shared" si="3"/>
        <v>14967</v>
      </c>
      <c r="P128" s="46">
        <v>1</v>
      </c>
      <c r="Q128" s="44" t="s">
        <v>89</v>
      </c>
      <c r="R128" s="44" t="s">
        <v>90</v>
      </c>
      <c r="S128" s="48"/>
    </row>
    <row r="129" spans="1:19" x14ac:dyDescent="0.25">
      <c r="A129" s="45">
        <v>119</v>
      </c>
      <c r="B129" s="34" t="s">
        <v>256</v>
      </c>
      <c r="C129" s="49" t="s">
        <v>257</v>
      </c>
      <c r="D129" s="46">
        <v>3</v>
      </c>
      <c r="E129" s="46" t="s">
        <v>92</v>
      </c>
      <c r="F129" s="47">
        <v>0</v>
      </c>
      <c r="G129" s="47">
        <v>1400</v>
      </c>
      <c r="H129" s="47">
        <v>0</v>
      </c>
      <c r="I129" s="47">
        <v>1547</v>
      </c>
      <c r="J129" s="39">
        <f t="shared" si="0"/>
        <v>2947</v>
      </c>
      <c r="K129" s="47">
        <v>0</v>
      </c>
      <c r="L129" s="47">
        <v>0</v>
      </c>
      <c r="M129" s="47">
        <v>2378</v>
      </c>
      <c r="N129" s="47">
        <v>49</v>
      </c>
      <c r="O129" s="39">
        <f t="shared" si="3"/>
        <v>2427</v>
      </c>
      <c r="P129" s="46">
        <v>1</v>
      </c>
      <c r="Q129" s="44" t="s">
        <v>89</v>
      </c>
      <c r="R129" s="44" t="s">
        <v>90</v>
      </c>
      <c r="S129" s="48"/>
    </row>
    <row r="130" spans="1:19" x14ac:dyDescent="0.25">
      <c r="A130" s="45">
        <v>120</v>
      </c>
      <c r="B130" s="34" t="s">
        <v>258</v>
      </c>
      <c r="C130" s="49" t="s">
        <v>259</v>
      </c>
      <c r="D130" s="46">
        <v>3</v>
      </c>
      <c r="E130" s="46" t="s">
        <v>88</v>
      </c>
      <c r="F130" s="47">
        <v>53</v>
      </c>
      <c r="G130" s="47">
        <v>73</v>
      </c>
      <c r="H130" s="47">
        <v>0</v>
      </c>
      <c r="I130" s="47">
        <v>66</v>
      </c>
      <c r="J130" s="39">
        <f t="shared" si="0"/>
        <v>192</v>
      </c>
      <c r="K130" s="47">
        <v>490</v>
      </c>
      <c r="L130" s="47">
        <v>380</v>
      </c>
      <c r="M130" s="47">
        <v>83</v>
      </c>
      <c r="N130" s="47">
        <v>1185</v>
      </c>
      <c r="O130" s="39">
        <f t="shared" si="3"/>
        <v>2138</v>
      </c>
      <c r="P130" s="46">
        <v>1</v>
      </c>
      <c r="Q130" s="44" t="s">
        <v>89</v>
      </c>
      <c r="R130" s="44" t="s">
        <v>143</v>
      </c>
      <c r="S130" s="48"/>
    </row>
    <row r="131" spans="1:19" ht="27" x14ac:dyDescent="0.25">
      <c r="A131" s="33">
        <v>121</v>
      </c>
      <c r="B131" s="34" t="s">
        <v>260</v>
      </c>
      <c r="C131" s="49" t="s">
        <v>261</v>
      </c>
      <c r="D131" s="46">
        <v>1</v>
      </c>
      <c r="E131" s="46" t="s">
        <v>88</v>
      </c>
      <c r="F131" s="47">
        <v>0</v>
      </c>
      <c r="G131" s="47">
        <v>20</v>
      </c>
      <c r="H131" s="47">
        <v>0</v>
      </c>
      <c r="I131" s="47">
        <v>1330</v>
      </c>
      <c r="J131" s="39">
        <f t="shared" si="0"/>
        <v>1350</v>
      </c>
      <c r="K131" s="47">
        <v>470</v>
      </c>
      <c r="L131" s="47">
        <v>337</v>
      </c>
      <c r="M131" s="47">
        <v>0</v>
      </c>
      <c r="N131" s="47">
        <v>1202</v>
      </c>
      <c r="O131" s="39">
        <f t="shared" si="3"/>
        <v>2009</v>
      </c>
      <c r="P131" s="46">
        <v>1</v>
      </c>
      <c r="Q131" s="44" t="s">
        <v>14</v>
      </c>
      <c r="R131" s="44" t="s">
        <v>90</v>
      </c>
      <c r="S131" s="48"/>
    </row>
    <row r="132" spans="1:19" ht="27" x14ac:dyDescent="0.25">
      <c r="A132" s="45">
        <v>122</v>
      </c>
      <c r="B132" s="34" t="s">
        <v>260</v>
      </c>
      <c r="C132" s="49" t="s">
        <v>261</v>
      </c>
      <c r="D132" s="46">
        <v>1</v>
      </c>
      <c r="E132" s="46" t="s">
        <v>92</v>
      </c>
      <c r="F132" s="47">
        <v>0</v>
      </c>
      <c r="G132" s="47">
        <v>50</v>
      </c>
      <c r="H132" s="47">
        <v>0</v>
      </c>
      <c r="I132" s="47">
        <v>0</v>
      </c>
      <c r="J132" s="39">
        <f t="shared" si="0"/>
        <v>50</v>
      </c>
      <c r="K132" s="47">
        <v>0</v>
      </c>
      <c r="L132" s="47">
        <v>0</v>
      </c>
      <c r="M132" s="47">
        <v>291</v>
      </c>
      <c r="N132" s="47">
        <v>0</v>
      </c>
      <c r="O132" s="39">
        <f t="shared" si="3"/>
        <v>291</v>
      </c>
      <c r="P132" s="46">
        <v>1</v>
      </c>
      <c r="Q132" s="44" t="s">
        <v>14</v>
      </c>
      <c r="R132" s="44" t="s">
        <v>90</v>
      </c>
      <c r="S132" s="48"/>
    </row>
    <row r="133" spans="1:19" x14ac:dyDescent="0.25">
      <c r="A133" s="45">
        <v>123</v>
      </c>
      <c r="B133" s="34" t="s">
        <v>262</v>
      </c>
      <c r="C133" s="49" t="s">
        <v>263</v>
      </c>
      <c r="D133" s="46">
        <v>2</v>
      </c>
      <c r="E133" s="46" t="s">
        <v>88</v>
      </c>
      <c r="F133" s="47">
        <v>0</v>
      </c>
      <c r="G133" s="47">
        <v>0</v>
      </c>
      <c r="H133" s="47">
        <v>0</v>
      </c>
      <c r="I133" s="47">
        <v>181</v>
      </c>
      <c r="J133" s="39">
        <f t="shared" si="0"/>
        <v>181</v>
      </c>
      <c r="K133" s="47">
        <v>0</v>
      </c>
      <c r="L133" s="47">
        <v>269</v>
      </c>
      <c r="M133" s="47">
        <v>142</v>
      </c>
      <c r="N133" s="47">
        <v>93</v>
      </c>
      <c r="O133" s="39">
        <f t="shared" si="3"/>
        <v>504</v>
      </c>
      <c r="P133" s="46">
        <v>1</v>
      </c>
      <c r="Q133" s="44" t="s">
        <v>89</v>
      </c>
      <c r="R133" s="44" t="s">
        <v>143</v>
      </c>
      <c r="S133" s="48"/>
    </row>
    <row r="134" spans="1:19" ht="27" x14ac:dyDescent="0.25">
      <c r="A134" s="33">
        <v>124</v>
      </c>
      <c r="B134" s="34" t="s">
        <v>264</v>
      </c>
      <c r="C134" s="49" t="s">
        <v>265</v>
      </c>
      <c r="D134" s="46">
        <v>1</v>
      </c>
      <c r="E134" s="46" t="s">
        <v>88</v>
      </c>
      <c r="F134" s="47">
        <v>0</v>
      </c>
      <c r="G134" s="47">
        <v>20</v>
      </c>
      <c r="H134" s="47">
        <v>0</v>
      </c>
      <c r="I134" s="47">
        <v>427</v>
      </c>
      <c r="J134" s="39">
        <f t="shared" si="0"/>
        <v>447</v>
      </c>
      <c r="K134" s="47">
        <v>0</v>
      </c>
      <c r="L134" s="47">
        <v>822</v>
      </c>
      <c r="M134" s="47">
        <v>167</v>
      </c>
      <c r="N134" s="47">
        <v>393</v>
      </c>
      <c r="O134" s="39">
        <f t="shared" si="3"/>
        <v>1382</v>
      </c>
      <c r="P134" s="46">
        <v>1</v>
      </c>
      <c r="Q134" s="44" t="s">
        <v>89</v>
      </c>
      <c r="R134" s="44" t="s">
        <v>90</v>
      </c>
      <c r="S134" s="48"/>
    </row>
    <row r="135" spans="1:19" ht="27" x14ac:dyDescent="0.25">
      <c r="A135" s="45">
        <v>125</v>
      </c>
      <c r="B135" s="34" t="s">
        <v>262</v>
      </c>
      <c r="C135" s="49" t="s">
        <v>266</v>
      </c>
      <c r="D135" s="46">
        <v>3</v>
      </c>
      <c r="E135" s="46" t="s">
        <v>92</v>
      </c>
      <c r="F135" s="47">
        <v>0</v>
      </c>
      <c r="G135" s="47">
        <v>0</v>
      </c>
      <c r="H135" s="47">
        <v>0</v>
      </c>
      <c r="I135" s="47">
        <v>78</v>
      </c>
      <c r="J135" s="39">
        <f t="shared" si="0"/>
        <v>78</v>
      </c>
      <c r="K135" s="47">
        <v>0</v>
      </c>
      <c r="L135" s="47">
        <v>137</v>
      </c>
      <c r="M135" s="47">
        <v>61</v>
      </c>
      <c r="N135" s="47">
        <v>78</v>
      </c>
      <c r="O135" s="39">
        <f t="shared" si="3"/>
        <v>276</v>
      </c>
      <c r="P135" s="46">
        <v>1</v>
      </c>
      <c r="Q135" s="44" t="s">
        <v>89</v>
      </c>
      <c r="R135" s="44" t="s">
        <v>95</v>
      </c>
      <c r="S135" s="48"/>
    </row>
    <row r="136" spans="1:19" x14ac:dyDescent="0.25">
      <c r="A136" s="45">
        <v>126</v>
      </c>
      <c r="B136" s="34" t="s">
        <v>267</v>
      </c>
      <c r="C136" s="49" t="s">
        <v>268</v>
      </c>
      <c r="D136" s="46">
        <v>1</v>
      </c>
      <c r="E136" s="46" t="s">
        <v>88</v>
      </c>
      <c r="F136" s="47">
        <v>2362</v>
      </c>
      <c r="G136" s="47">
        <v>1904</v>
      </c>
      <c r="H136" s="47">
        <v>912</v>
      </c>
      <c r="I136" s="47">
        <v>3406</v>
      </c>
      <c r="J136" s="39">
        <f t="shared" si="0"/>
        <v>8584</v>
      </c>
      <c r="K136" s="47">
        <v>0</v>
      </c>
      <c r="L136" s="47">
        <v>480</v>
      </c>
      <c r="M136" s="47">
        <v>1652</v>
      </c>
      <c r="N136" s="47">
        <v>0</v>
      </c>
      <c r="O136" s="39">
        <f t="shared" si="3"/>
        <v>2132</v>
      </c>
      <c r="P136" s="46">
        <v>1</v>
      </c>
      <c r="Q136" s="44" t="s">
        <v>182</v>
      </c>
      <c r="R136" s="44" t="s">
        <v>90</v>
      </c>
      <c r="S136" s="48"/>
    </row>
    <row r="137" spans="1:19" x14ac:dyDescent="0.25">
      <c r="A137" s="33">
        <v>127</v>
      </c>
      <c r="B137" s="34" t="s">
        <v>269</v>
      </c>
      <c r="C137" s="49" t="s">
        <v>270</v>
      </c>
      <c r="D137" s="46">
        <v>1</v>
      </c>
      <c r="E137" s="46" t="s">
        <v>88</v>
      </c>
      <c r="F137" s="47">
        <v>28</v>
      </c>
      <c r="G137" s="47">
        <v>36</v>
      </c>
      <c r="H137" s="47">
        <v>298</v>
      </c>
      <c r="I137" s="47">
        <v>111</v>
      </c>
      <c r="J137" s="39">
        <f t="shared" si="0"/>
        <v>473</v>
      </c>
      <c r="K137" s="47">
        <v>0</v>
      </c>
      <c r="L137" s="47">
        <v>0</v>
      </c>
      <c r="M137" s="47">
        <v>9</v>
      </c>
      <c r="N137" s="47">
        <v>15</v>
      </c>
      <c r="O137" s="39">
        <f t="shared" si="3"/>
        <v>24</v>
      </c>
      <c r="P137" s="46">
        <v>1</v>
      </c>
      <c r="Q137" s="44" t="s">
        <v>182</v>
      </c>
      <c r="R137" s="44" t="s">
        <v>90</v>
      </c>
      <c r="S137" s="48"/>
    </row>
    <row r="138" spans="1:19" x14ac:dyDescent="0.25">
      <c r="A138" s="45">
        <v>128</v>
      </c>
      <c r="B138" s="34" t="s">
        <v>271</v>
      </c>
      <c r="C138" s="49" t="s">
        <v>272</v>
      </c>
      <c r="D138" s="46">
        <v>1</v>
      </c>
      <c r="E138" s="46" t="s">
        <v>88</v>
      </c>
      <c r="F138" s="47">
        <v>29</v>
      </c>
      <c r="G138" s="47">
        <v>457</v>
      </c>
      <c r="H138" s="47">
        <v>0</v>
      </c>
      <c r="I138" s="47">
        <v>222</v>
      </c>
      <c r="J138" s="39">
        <f t="shared" si="0"/>
        <v>708</v>
      </c>
      <c r="K138" s="47">
        <v>68</v>
      </c>
      <c r="L138" s="47">
        <v>583</v>
      </c>
      <c r="M138" s="47">
        <v>11</v>
      </c>
      <c r="N138" s="47">
        <v>775</v>
      </c>
      <c r="O138" s="39">
        <f t="shared" si="3"/>
        <v>1437</v>
      </c>
      <c r="P138" s="53">
        <v>1</v>
      </c>
      <c r="Q138" s="44" t="s">
        <v>89</v>
      </c>
      <c r="R138" s="44" t="s">
        <v>95</v>
      </c>
      <c r="S138" s="48"/>
    </row>
    <row r="139" spans="1:19" ht="27" x14ac:dyDescent="0.25">
      <c r="A139" s="45">
        <v>129</v>
      </c>
      <c r="B139" s="34" t="s">
        <v>273</v>
      </c>
      <c r="C139" s="49" t="s">
        <v>274</v>
      </c>
      <c r="D139" s="46">
        <v>2</v>
      </c>
      <c r="E139" s="46" t="s">
        <v>88</v>
      </c>
      <c r="F139" s="47">
        <v>30</v>
      </c>
      <c r="G139" s="47">
        <f>175-112</f>
        <v>63</v>
      </c>
      <c r="H139" s="47">
        <v>0</v>
      </c>
      <c r="I139" s="47">
        <v>82</v>
      </c>
      <c r="J139" s="39">
        <f t="shared" si="0"/>
        <v>175</v>
      </c>
      <c r="K139" s="47">
        <v>0</v>
      </c>
      <c r="L139" s="47">
        <v>1294</v>
      </c>
      <c r="M139" s="47">
        <v>53</v>
      </c>
      <c r="N139" s="47">
        <v>551</v>
      </c>
      <c r="O139" s="39">
        <f t="shared" si="3"/>
        <v>1898</v>
      </c>
      <c r="P139" s="53">
        <v>1</v>
      </c>
      <c r="Q139" s="44" t="s">
        <v>187</v>
      </c>
      <c r="R139" s="44" t="s">
        <v>95</v>
      </c>
      <c r="S139" s="48"/>
    </row>
    <row r="140" spans="1:19" ht="27" x14ac:dyDescent="0.25">
      <c r="A140" s="33">
        <v>130</v>
      </c>
      <c r="B140" s="34" t="s">
        <v>275</v>
      </c>
      <c r="C140" s="49" t="s">
        <v>274</v>
      </c>
      <c r="D140" s="46">
        <v>2</v>
      </c>
      <c r="E140" s="46" t="s">
        <v>92</v>
      </c>
      <c r="F140" s="47">
        <v>0</v>
      </c>
      <c r="G140" s="47">
        <v>0</v>
      </c>
      <c r="H140" s="47">
        <v>0</v>
      </c>
      <c r="I140" s="47">
        <v>0</v>
      </c>
      <c r="J140" s="39">
        <f t="shared" si="0"/>
        <v>0</v>
      </c>
      <c r="K140" s="47">
        <v>0</v>
      </c>
      <c r="L140" s="47">
        <v>0</v>
      </c>
      <c r="M140" s="47">
        <v>280</v>
      </c>
      <c r="N140" s="47">
        <v>0</v>
      </c>
      <c r="O140" s="39">
        <f t="shared" si="3"/>
        <v>280</v>
      </c>
      <c r="P140" s="53">
        <v>1</v>
      </c>
      <c r="Q140" s="44" t="s">
        <v>187</v>
      </c>
      <c r="R140" s="44" t="s">
        <v>95</v>
      </c>
      <c r="S140" s="48"/>
    </row>
    <row r="141" spans="1:19" ht="27" x14ac:dyDescent="0.25">
      <c r="A141" s="45">
        <v>131</v>
      </c>
      <c r="B141" s="34" t="s">
        <v>276</v>
      </c>
      <c r="C141" s="49" t="s">
        <v>277</v>
      </c>
      <c r="D141" s="46">
        <v>2</v>
      </c>
      <c r="E141" s="46" t="s">
        <v>88</v>
      </c>
      <c r="F141" s="47">
        <v>0</v>
      </c>
      <c r="G141" s="47">
        <v>193</v>
      </c>
      <c r="H141" s="47">
        <v>0</v>
      </c>
      <c r="I141" s="47">
        <v>103</v>
      </c>
      <c r="J141" s="39">
        <f t="shared" si="0"/>
        <v>296</v>
      </c>
      <c r="K141" s="47">
        <v>0</v>
      </c>
      <c r="L141" s="47">
        <v>1338</v>
      </c>
      <c r="M141" s="47">
        <v>40</v>
      </c>
      <c r="N141" s="47">
        <v>527</v>
      </c>
      <c r="O141" s="39">
        <f t="shared" si="3"/>
        <v>1905</v>
      </c>
      <c r="P141" s="53">
        <v>1</v>
      </c>
      <c r="Q141" s="44" t="s">
        <v>187</v>
      </c>
      <c r="R141" s="44" t="s">
        <v>95</v>
      </c>
      <c r="S141" s="48"/>
    </row>
    <row r="142" spans="1:19" ht="27" x14ac:dyDescent="0.25">
      <c r="A142" s="45">
        <v>132</v>
      </c>
      <c r="B142" s="34" t="s">
        <v>276</v>
      </c>
      <c r="C142" s="49" t="s">
        <v>278</v>
      </c>
      <c r="D142" s="46">
        <v>2</v>
      </c>
      <c r="E142" s="46" t="s">
        <v>88</v>
      </c>
      <c r="F142" s="47">
        <v>710</v>
      </c>
      <c r="G142" s="47">
        <v>294</v>
      </c>
      <c r="H142" s="47">
        <v>15</v>
      </c>
      <c r="I142" s="47">
        <v>619</v>
      </c>
      <c r="J142" s="39">
        <f t="shared" si="0"/>
        <v>1638</v>
      </c>
      <c r="K142" s="47">
        <v>0</v>
      </c>
      <c r="L142" s="47">
        <v>0</v>
      </c>
      <c r="M142" s="47">
        <v>15</v>
      </c>
      <c r="N142" s="47">
        <v>548</v>
      </c>
      <c r="O142" s="39">
        <f t="shared" si="3"/>
        <v>563</v>
      </c>
      <c r="P142" s="53">
        <v>1</v>
      </c>
      <c r="Q142" s="44" t="s">
        <v>187</v>
      </c>
      <c r="R142" s="44" t="s">
        <v>95</v>
      </c>
      <c r="S142" s="48"/>
    </row>
    <row r="143" spans="1:19" x14ac:dyDescent="0.25">
      <c r="A143" s="33">
        <v>133</v>
      </c>
      <c r="B143" s="34" t="s">
        <v>279</v>
      </c>
      <c r="C143" s="49" t="s">
        <v>280</v>
      </c>
      <c r="D143" s="46">
        <v>2</v>
      </c>
      <c r="E143" s="46" t="s">
        <v>88</v>
      </c>
      <c r="F143" s="47">
        <v>2574</v>
      </c>
      <c r="G143" s="47">
        <f>1054-16</f>
        <v>1038</v>
      </c>
      <c r="H143" s="47">
        <v>0</v>
      </c>
      <c r="I143" s="47">
        <f>1964-377</f>
        <v>1587</v>
      </c>
      <c r="J143" s="39">
        <f t="shared" si="0"/>
        <v>5199</v>
      </c>
      <c r="K143" s="47">
        <v>0</v>
      </c>
      <c r="L143" s="47">
        <v>0</v>
      </c>
      <c r="M143" s="47">
        <f>126-26</f>
        <v>100</v>
      </c>
      <c r="N143" s="47">
        <f>3629-173</f>
        <v>3456</v>
      </c>
      <c r="O143" s="39">
        <f t="shared" si="3"/>
        <v>3556</v>
      </c>
      <c r="P143" s="46">
        <v>1</v>
      </c>
      <c r="Q143" s="44" t="s">
        <v>89</v>
      </c>
      <c r="R143" s="44" t="s">
        <v>95</v>
      </c>
      <c r="S143" s="48"/>
    </row>
    <row r="144" spans="1:19" x14ac:dyDescent="0.25">
      <c r="A144" s="45">
        <v>134</v>
      </c>
      <c r="B144" s="34" t="s">
        <v>279</v>
      </c>
      <c r="C144" s="49" t="s">
        <v>280</v>
      </c>
      <c r="D144" s="46">
        <v>2</v>
      </c>
      <c r="E144" s="46" t="s">
        <v>92</v>
      </c>
      <c r="F144" s="47">
        <v>0</v>
      </c>
      <c r="G144" s="47">
        <v>0</v>
      </c>
      <c r="H144" s="47">
        <v>0</v>
      </c>
      <c r="I144" s="47">
        <v>0</v>
      </c>
      <c r="J144" s="39">
        <f t="shared" si="0"/>
        <v>0</v>
      </c>
      <c r="K144" s="47">
        <v>0</v>
      </c>
      <c r="L144" s="47">
        <v>474</v>
      </c>
      <c r="M144" s="47">
        <v>170</v>
      </c>
      <c r="N144" s="47">
        <v>0</v>
      </c>
      <c r="O144" s="39">
        <f t="shared" si="3"/>
        <v>644</v>
      </c>
      <c r="P144" s="46">
        <v>1</v>
      </c>
      <c r="Q144" s="44" t="s">
        <v>89</v>
      </c>
      <c r="R144" s="44" t="s">
        <v>95</v>
      </c>
      <c r="S144" s="48"/>
    </row>
    <row r="145" spans="1:19" x14ac:dyDescent="0.25">
      <c r="A145" s="45">
        <v>135</v>
      </c>
      <c r="B145" s="34" t="s">
        <v>281</v>
      </c>
      <c r="C145" s="49" t="s">
        <v>282</v>
      </c>
      <c r="D145" s="46">
        <v>3</v>
      </c>
      <c r="E145" s="46" t="s">
        <v>88</v>
      </c>
      <c r="F145" s="47">
        <v>0</v>
      </c>
      <c r="G145" s="47">
        <v>326</v>
      </c>
      <c r="H145" s="47">
        <v>0</v>
      </c>
      <c r="I145" s="47">
        <v>387</v>
      </c>
      <c r="J145" s="39">
        <f t="shared" si="0"/>
        <v>713</v>
      </c>
      <c r="K145" s="47">
        <v>0</v>
      </c>
      <c r="L145" s="47">
        <v>1555</v>
      </c>
      <c r="M145" s="47">
        <v>37</v>
      </c>
      <c r="N145" s="47">
        <v>1772</v>
      </c>
      <c r="O145" s="39">
        <f t="shared" si="3"/>
        <v>3364</v>
      </c>
      <c r="P145" s="46">
        <v>1</v>
      </c>
      <c r="Q145" s="44" t="s">
        <v>89</v>
      </c>
      <c r="R145" s="44" t="s">
        <v>95</v>
      </c>
      <c r="S145" s="48"/>
    </row>
    <row r="146" spans="1:19" x14ac:dyDescent="0.25">
      <c r="A146" s="33">
        <v>136</v>
      </c>
      <c r="B146" s="34" t="s">
        <v>279</v>
      </c>
      <c r="C146" s="49" t="s">
        <v>283</v>
      </c>
      <c r="D146" s="46">
        <v>1</v>
      </c>
      <c r="E146" s="46" t="s">
        <v>88</v>
      </c>
      <c r="F146" s="47">
        <v>0</v>
      </c>
      <c r="G146" s="47">
        <f>188-8</f>
        <v>180</v>
      </c>
      <c r="H146" s="47">
        <v>0</v>
      </c>
      <c r="I146" s="47">
        <f>454-38</f>
        <v>416</v>
      </c>
      <c r="J146" s="39">
        <f t="shared" si="0"/>
        <v>596</v>
      </c>
      <c r="K146" s="47">
        <f>218-88</f>
        <v>130</v>
      </c>
      <c r="L146" s="47">
        <v>1658</v>
      </c>
      <c r="M146" s="47">
        <v>48</v>
      </c>
      <c r="N146" s="47">
        <f>1116-17</f>
        <v>1099</v>
      </c>
      <c r="O146" s="39">
        <f t="shared" si="3"/>
        <v>2935</v>
      </c>
      <c r="P146" s="46">
        <v>1</v>
      </c>
      <c r="Q146" s="44" t="s">
        <v>89</v>
      </c>
      <c r="R146" s="44" t="s">
        <v>90</v>
      </c>
      <c r="S146" s="48"/>
    </row>
    <row r="147" spans="1:19" x14ac:dyDescent="0.25">
      <c r="A147" s="45">
        <v>137</v>
      </c>
      <c r="B147" s="34" t="s">
        <v>279</v>
      </c>
      <c r="C147" s="49" t="s">
        <v>283</v>
      </c>
      <c r="D147" s="46">
        <v>1</v>
      </c>
      <c r="E147" s="46" t="s">
        <v>92</v>
      </c>
      <c r="F147" s="47">
        <v>0</v>
      </c>
      <c r="G147" s="47">
        <v>0</v>
      </c>
      <c r="H147" s="47">
        <v>0</v>
      </c>
      <c r="I147" s="47">
        <v>0</v>
      </c>
      <c r="J147" s="39">
        <f t="shared" si="0"/>
        <v>0</v>
      </c>
      <c r="K147" s="47">
        <v>292</v>
      </c>
      <c r="L147" s="47">
        <v>0</v>
      </c>
      <c r="M147" s="47">
        <v>0</v>
      </c>
      <c r="N147" s="47">
        <v>0</v>
      </c>
      <c r="O147" s="39">
        <f t="shared" si="3"/>
        <v>292</v>
      </c>
      <c r="P147" s="46">
        <v>1</v>
      </c>
      <c r="Q147" s="44" t="s">
        <v>89</v>
      </c>
      <c r="R147" s="44" t="s">
        <v>90</v>
      </c>
      <c r="S147" s="48"/>
    </row>
    <row r="148" spans="1:19" x14ac:dyDescent="0.25">
      <c r="A148" s="45">
        <v>138</v>
      </c>
      <c r="B148" s="34" t="s">
        <v>284</v>
      </c>
      <c r="C148" s="49" t="s">
        <v>285</v>
      </c>
      <c r="D148" s="46">
        <v>1</v>
      </c>
      <c r="E148" s="46" t="s">
        <v>88</v>
      </c>
      <c r="F148" s="47">
        <v>0</v>
      </c>
      <c r="G148" s="47">
        <v>2</v>
      </c>
      <c r="H148" s="47">
        <v>0</v>
      </c>
      <c r="I148" s="47">
        <v>134</v>
      </c>
      <c r="J148" s="39">
        <f t="shared" si="0"/>
        <v>136</v>
      </c>
      <c r="K148" s="47">
        <v>0</v>
      </c>
      <c r="L148" s="47">
        <v>141</v>
      </c>
      <c r="M148" s="47">
        <v>12</v>
      </c>
      <c r="N148" s="47">
        <v>93</v>
      </c>
      <c r="O148" s="39">
        <f t="shared" si="3"/>
        <v>246</v>
      </c>
      <c r="P148" s="46">
        <v>1</v>
      </c>
      <c r="Q148" s="44" t="s">
        <v>187</v>
      </c>
      <c r="R148" s="44" t="s">
        <v>90</v>
      </c>
      <c r="S148" s="48"/>
    </row>
    <row r="149" spans="1:19" ht="27" x14ac:dyDescent="0.25">
      <c r="A149" s="33">
        <v>139</v>
      </c>
      <c r="B149" s="34" t="s">
        <v>279</v>
      </c>
      <c r="C149" s="49" t="s">
        <v>286</v>
      </c>
      <c r="D149" s="46">
        <v>2</v>
      </c>
      <c r="E149" s="46" t="s">
        <v>88</v>
      </c>
      <c r="F149" s="47">
        <v>666</v>
      </c>
      <c r="G149" s="47">
        <v>180</v>
      </c>
      <c r="H149" s="47">
        <v>0</v>
      </c>
      <c r="I149" s="47">
        <v>180</v>
      </c>
      <c r="J149" s="39">
        <f t="shared" si="0"/>
        <v>1026</v>
      </c>
      <c r="K149" s="47">
        <v>0</v>
      </c>
      <c r="L149" s="47">
        <v>221</v>
      </c>
      <c r="M149" s="47">
        <v>12</v>
      </c>
      <c r="N149" s="47">
        <v>548</v>
      </c>
      <c r="O149" s="39">
        <f t="shared" si="3"/>
        <v>781</v>
      </c>
      <c r="P149" s="46">
        <v>1</v>
      </c>
      <c r="Q149" s="44" t="s">
        <v>89</v>
      </c>
      <c r="R149" s="44" t="s">
        <v>95</v>
      </c>
      <c r="S149" s="48"/>
    </row>
    <row r="150" spans="1:19" x14ac:dyDescent="0.25">
      <c r="A150" s="45">
        <v>140</v>
      </c>
      <c r="B150" s="34" t="s">
        <v>279</v>
      </c>
      <c r="C150" s="49" t="s">
        <v>287</v>
      </c>
      <c r="D150" s="46">
        <v>2</v>
      </c>
      <c r="E150" s="46" t="s">
        <v>88</v>
      </c>
      <c r="F150" s="47">
        <v>17</v>
      </c>
      <c r="G150" s="47">
        <v>148</v>
      </c>
      <c r="H150" s="47">
        <v>0</v>
      </c>
      <c r="I150" s="47">
        <v>127</v>
      </c>
      <c r="J150" s="39">
        <f t="shared" si="0"/>
        <v>292</v>
      </c>
      <c r="K150" s="47">
        <v>0</v>
      </c>
      <c r="L150" s="47">
        <v>630</v>
      </c>
      <c r="M150" s="47">
        <v>28</v>
      </c>
      <c r="N150" s="47">
        <v>604</v>
      </c>
      <c r="O150" s="39">
        <f t="shared" si="3"/>
        <v>1262</v>
      </c>
      <c r="P150" s="46">
        <v>1</v>
      </c>
      <c r="Q150" s="44" t="s">
        <v>89</v>
      </c>
      <c r="R150" s="44" t="s">
        <v>95</v>
      </c>
      <c r="S150" s="48"/>
    </row>
    <row r="151" spans="1:19" x14ac:dyDescent="0.25">
      <c r="A151" s="45">
        <v>141</v>
      </c>
      <c r="B151" s="34" t="s">
        <v>279</v>
      </c>
      <c r="C151" s="49" t="s">
        <v>288</v>
      </c>
      <c r="D151" s="46">
        <v>2</v>
      </c>
      <c r="E151" s="46" t="s">
        <v>88</v>
      </c>
      <c r="F151" s="47">
        <v>2</v>
      </c>
      <c r="G151" s="47">
        <v>284</v>
      </c>
      <c r="H151" s="47">
        <v>0</v>
      </c>
      <c r="I151" s="47">
        <v>197</v>
      </c>
      <c r="J151" s="39">
        <f t="shared" si="0"/>
        <v>483</v>
      </c>
      <c r="K151" s="47">
        <v>0</v>
      </c>
      <c r="L151" s="47">
        <v>1022</v>
      </c>
      <c r="M151" s="47">
        <v>222</v>
      </c>
      <c r="N151" s="47">
        <v>510</v>
      </c>
      <c r="O151" s="39">
        <f t="shared" si="3"/>
        <v>1754</v>
      </c>
      <c r="P151" s="46">
        <v>1</v>
      </c>
      <c r="Q151" s="44" t="s">
        <v>89</v>
      </c>
      <c r="R151" s="44" t="s">
        <v>95</v>
      </c>
      <c r="S151" s="48"/>
    </row>
    <row r="152" spans="1:19" x14ac:dyDescent="0.25">
      <c r="A152" s="33">
        <v>142</v>
      </c>
      <c r="B152" s="34" t="s">
        <v>279</v>
      </c>
      <c r="C152" s="49" t="s">
        <v>289</v>
      </c>
      <c r="D152" s="46">
        <v>1</v>
      </c>
      <c r="E152" s="46" t="s">
        <v>88</v>
      </c>
      <c r="F152" s="47">
        <v>178</v>
      </c>
      <c r="G152" s="47">
        <v>666</v>
      </c>
      <c r="H152" s="47">
        <v>0</v>
      </c>
      <c r="I152" s="47">
        <v>599</v>
      </c>
      <c r="J152" s="39">
        <f t="shared" si="0"/>
        <v>1443</v>
      </c>
      <c r="K152" s="47">
        <v>72</v>
      </c>
      <c r="L152" s="47">
        <v>1064</v>
      </c>
      <c r="M152" s="47">
        <v>68</v>
      </c>
      <c r="N152" s="47">
        <v>1238</v>
      </c>
      <c r="O152" s="39">
        <f t="shared" si="3"/>
        <v>2442</v>
      </c>
      <c r="P152" s="46">
        <v>1</v>
      </c>
      <c r="Q152" s="44" t="s">
        <v>89</v>
      </c>
      <c r="R152" s="44" t="s">
        <v>95</v>
      </c>
      <c r="S152" s="48"/>
    </row>
    <row r="153" spans="1:19" ht="27" x14ac:dyDescent="0.25">
      <c r="A153" s="45">
        <v>143</v>
      </c>
      <c r="B153" s="34" t="s">
        <v>290</v>
      </c>
      <c r="C153" s="49" t="s">
        <v>291</v>
      </c>
      <c r="D153" s="46">
        <v>4</v>
      </c>
      <c r="E153" s="46" t="s">
        <v>88</v>
      </c>
      <c r="F153" s="47">
        <v>0</v>
      </c>
      <c r="G153" s="47">
        <v>0</v>
      </c>
      <c r="H153" s="47">
        <v>0</v>
      </c>
      <c r="I153" s="47">
        <v>0</v>
      </c>
      <c r="J153" s="39">
        <f t="shared" si="0"/>
        <v>0</v>
      </c>
      <c r="K153" s="47">
        <v>0</v>
      </c>
      <c r="L153" s="47">
        <v>0</v>
      </c>
      <c r="M153" s="47">
        <v>0</v>
      </c>
      <c r="N153" s="47">
        <v>0</v>
      </c>
      <c r="O153" s="39">
        <f t="shared" si="3"/>
        <v>0</v>
      </c>
      <c r="P153" s="46">
        <v>1.2</v>
      </c>
      <c r="Q153" s="44" t="s">
        <v>89</v>
      </c>
      <c r="R153" s="44" t="s">
        <v>95</v>
      </c>
      <c r="S153" s="48" t="s">
        <v>183</v>
      </c>
    </row>
    <row r="154" spans="1:19" ht="27" x14ac:dyDescent="0.25">
      <c r="A154" s="45">
        <v>144</v>
      </c>
      <c r="B154" s="34" t="s">
        <v>292</v>
      </c>
      <c r="C154" s="49" t="s">
        <v>293</v>
      </c>
      <c r="D154" s="46">
        <v>2</v>
      </c>
      <c r="E154" s="46" t="s">
        <v>92</v>
      </c>
      <c r="F154" s="47">
        <v>0</v>
      </c>
      <c r="G154" s="47">
        <v>0</v>
      </c>
      <c r="H154" s="47">
        <v>0</v>
      </c>
      <c r="I154" s="47">
        <v>0</v>
      </c>
      <c r="J154" s="39">
        <f t="shared" si="0"/>
        <v>0</v>
      </c>
      <c r="K154" s="47">
        <v>0</v>
      </c>
      <c r="L154" s="47">
        <v>126</v>
      </c>
      <c r="M154" s="47">
        <v>0</v>
      </c>
      <c r="N154" s="47">
        <v>0</v>
      </c>
      <c r="O154" s="39">
        <f t="shared" si="3"/>
        <v>126</v>
      </c>
      <c r="P154" s="46">
        <v>1</v>
      </c>
      <c r="Q154" s="44" t="s">
        <v>89</v>
      </c>
      <c r="R154" s="44" t="s">
        <v>95</v>
      </c>
      <c r="S154" s="48" t="s">
        <v>294</v>
      </c>
    </row>
    <row r="155" spans="1:19" x14ac:dyDescent="0.25">
      <c r="A155" s="33">
        <v>145</v>
      </c>
      <c r="B155" s="34" t="s">
        <v>295</v>
      </c>
      <c r="C155" s="49" t="s">
        <v>296</v>
      </c>
      <c r="D155" s="46">
        <v>2</v>
      </c>
      <c r="E155" s="46" t="s">
        <v>88</v>
      </c>
      <c r="F155" s="47">
        <v>464</v>
      </c>
      <c r="G155" s="47">
        <v>869</v>
      </c>
      <c r="H155" s="47">
        <v>0</v>
      </c>
      <c r="I155" s="47">
        <v>236</v>
      </c>
      <c r="J155" s="39">
        <f t="shared" si="0"/>
        <v>1569</v>
      </c>
      <c r="K155" s="47">
        <v>0</v>
      </c>
      <c r="L155" s="47">
        <v>0</v>
      </c>
      <c r="M155" s="47">
        <v>0</v>
      </c>
      <c r="N155" s="47">
        <v>0</v>
      </c>
      <c r="O155" s="39">
        <f t="shared" si="3"/>
        <v>0</v>
      </c>
      <c r="P155" s="46">
        <v>1</v>
      </c>
      <c r="Q155" s="44" t="s">
        <v>89</v>
      </c>
      <c r="R155" s="44" t="s">
        <v>95</v>
      </c>
      <c r="S155" s="48"/>
    </row>
    <row r="156" spans="1:19" ht="27" x14ac:dyDescent="0.25">
      <c r="A156" s="45">
        <v>146</v>
      </c>
      <c r="B156" s="49" t="s">
        <v>297</v>
      </c>
      <c r="C156" s="49" t="s">
        <v>298</v>
      </c>
      <c r="D156" s="46">
        <v>2</v>
      </c>
      <c r="E156" s="46" t="s">
        <v>88</v>
      </c>
      <c r="F156" s="47">
        <v>0</v>
      </c>
      <c r="G156" s="47">
        <v>0</v>
      </c>
      <c r="H156" s="47">
        <v>0</v>
      </c>
      <c r="I156" s="47">
        <v>0</v>
      </c>
      <c r="J156" s="39">
        <f t="shared" si="0"/>
        <v>0</v>
      </c>
      <c r="K156" s="47">
        <v>0</v>
      </c>
      <c r="L156" s="47">
        <v>0</v>
      </c>
      <c r="M156" s="47">
        <v>930</v>
      </c>
      <c r="N156" s="47">
        <v>1504</v>
      </c>
      <c r="O156" s="39">
        <f t="shared" si="3"/>
        <v>2434</v>
      </c>
      <c r="P156" s="46">
        <v>1</v>
      </c>
      <c r="Q156" s="44" t="s">
        <v>89</v>
      </c>
      <c r="R156" s="44" t="s">
        <v>143</v>
      </c>
      <c r="S156" s="48"/>
    </row>
    <row r="157" spans="1:19" ht="27" x14ac:dyDescent="0.25">
      <c r="A157" s="45">
        <v>147</v>
      </c>
      <c r="B157" s="49" t="s">
        <v>299</v>
      </c>
      <c r="C157" s="49" t="s">
        <v>298</v>
      </c>
      <c r="D157" s="46">
        <v>2</v>
      </c>
      <c r="E157" s="46" t="s">
        <v>88</v>
      </c>
      <c r="F157" s="47">
        <v>0</v>
      </c>
      <c r="G157" s="47">
        <v>0</v>
      </c>
      <c r="H157" s="47">
        <v>0</v>
      </c>
      <c r="I157" s="47">
        <v>0</v>
      </c>
      <c r="J157" s="39">
        <f t="shared" si="0"/>
        <v>0</v>
      </c>
      <c r="K157" s="47">
        <v>0</v>
      </c>
      <c r="L157" s="47">
        <v>0</v>
      </c>
      <c r="M157" s="47">
        <v>0</v>
      </c>
      <c r="N157" s="47">
        <v>0</v>
      </c>
      <c r="O157" s="39">
        <f t="shared" si="3"/>
        <v>0</v>
      </c>
      <c r="P157" s="46">
        <v>1</v>
      </c>
      <c r="Q157" s="44" t="s">
        <v>89</v>
      </c>
      <c r="R157" s="44" t="s">
        <v>143</v>
      </c>
      <c r="S157" s="48" t="s">
        <v>300</v>
      </c>
    </row>
    <row r="158" spans="1:19" x14ac:dyDescent="0.25">
      <c r="A158" s="33">
        <v>148</v>
      </c>
      <c r="B158" s="34" t="s">
        <v>301</v>
      </c>
      <c r="C158" s="49" t="s">
        <v>302</v>
      </c>
      <c r="D158" s="46">
        <v>2</v>
      </c>
      <c r="E158" s="46" t="s">
        <v>88</v>
      </c>
      <c r="F158" s="47">
        <v>0</v>
      </c>
      <c r="G158" s="47">
        <v>0</v>
      </c>
      <c r="H158" s="47">
        <v>0</v>
      </c>
      <c r="I158" s="47">
        <v>0</v>
      </c>
      <c r="J158" s="39">
        <f t="shared" si="0"/>
        <v>0</v>
      </c>
      <c r="K158" s="47">
        <v>202</v>
      </c>
      <c r="L158" s="47">
        <v>4613</v>
      </c>
      <c r="M158" s="47">
        <v>1882</v>
      </c>
      <c r="N158" s="47">
        <v>1604</v>
      </c>
      <c r="O158" s="39">
        <f t="shared" si="3"/>
        <v>8301</v>
      </c>
      <c r="P158" s="46">
        <v>1</v>
      </c>
      <c r="Q158" s="44" t="s">
        <v>89</v>
      </c>
      <c r="R158" s="44" t="s">
        <v>143</v>
      </c>
      <c r="S158" s="48"/>
    </row>
    <row r="159" spans="1:19" x14ac:dyDescent="0.25">
      <c r="A159" s="45">
        <v>149</v>
      </c>
      <c r="B159" s="34" t="s">
        <v>303</v>
      </c>
      <c r="C159" s="49" t="s">
        <v>304</v>
      </c>
      <c r="D159" s="46">
        <v>3</v>
      </c>
      <c r="E159" s="46" t="s">
        <v>88</v>
      </c>
      <c r="F159" s="47">
        <v>0</v>
      </c>
      <c r="G159" s="47">
        <v>0</v>
      </c>
      <c r="H159" s="47">
        <v>0</v>
      </c>
      <c r="I159" s="47">
        <v>0</v>
      </c>
      <c r="J159" s="39">
        <f t="shared" si="0"/>
        <v>0</v>
      </c>
      <c r="K159" s="47">
        <v>0</v>
      </c>
      <c r="L159" s="47">
        <v>0</v>
      </c>
      <c r="M159" s="47">
        <v>1134</v>
      </c>
      <c r="N159" s="47">
        <v>1941</v>
      </c>
      <c r="O159" s="39">
        <f t="shared" si="3"/>
        <v>3075</v>
      </c>
      <c r="P159" s="46">
        <v>1</v>
      </c>
      <c r="Q159" s="44" t="s">
        <v>89</v>
      </c>
      <c r="R159" s="44" t="s">
        <v>143</v>
      </c>
      <c r="S159" s="48"/>
    </row>
    <row r="160" spans="1:19" x14ac:dyDescent="0.25">
      <c r="A160" s="45">
        <v>150</v>
      </c>
      <c r="B160" s="34" t="s">
        <v>305</v>
      </c>
      <c r="C160" s="49" t="s">
        <v>306</v>
      </c>
      <c r="D160" s="46">
        <v>2</v>
      </c>
      <c r="E160" s="46" t="s">
        <v>88</v>
      </c>
      <c r="F160" s="47">
        <v>0</v>
      </c>
      <c r="G160" s="47">
        <v>0</v>
      </c>
      <c r="H160" s="47">
        <v>0</v>
      </c>
      <c r="I160" s="47">
        <v>0</v>
      </c>
      <c r="J160" s="39">
        <f t="shared" si="0"/>
        <v>0</v>
      </c>
      <c r="K160" s="47">
        <v>180</v>
      </c>
      <c r="L160" s="47">
        <v>3084</v>
      </c>
      <c r="M160" s="47">
        <v>851</v>
      </c>
      <c r="N160" s="47">
        <v>913</v>
      </c>
      <c r="O160" s="39">
        <f t="shared" si="3"/>
        <v>5028</v>
      </c>
      <c r="P160" s="46">
        <v>1</v>
      </c>
      <c r="Q160" s="44" t="s">
        <v>89</v>
      </c>
      <c r="R160" s="44" t="s">
        <v>143</v>
      </c>
      <c r="S160" s="48"/>
    </row>
    <row r="161" spans="1:19" x14ac:dyDescent="0.25">
      <c r="A161" s="33">
        <v>151</v>
      </c>
      <c r="B161" s="34" t="s">
        <v>307</v>
      </c>
      <c r="C161" s="49" t="s">
        <v>308</v>
      </c>
      <c r="D161" s="46">
        <v>3</v>
      </c>
      <c r="E161" s="46" t="s">
        <v>88</v>
      </c>
      <c r="F161" s="47">
        <v>0</v>
      </c>
      <c r="G161" s="47">
        <v>0</v>
      </c>
      <c r="H161" s="47">
        <v>0</v>
      </c>
      <c r="I161" s="47">
        <v>0</v>
      </c>
      <c r="J161" s="39">
        <f t="shared" si="0"/>
        <v>0</v>
      </c>
      <c r="K161" s="47">
        <v>140</v>
      </c>
      <c r="L161" s="47">
        <v>10028</v>
      </c>
      <c r="M161" s="47">
        <v>0</v>
      </c>
      <c r="N161" s="47">
        <v>3424</v>
      </c>
      <c r="O161" s="39">
        <f t="shared" si="3"/>
        <v>13592</v>
      </c>
      <c r="P161" s="46">
        <v>1</v>
      </c>
      <c r="Q161" s="44" t="s">
        <v>89</v>
      </c>
      <c r="R161" s="44" t="s">
        <v>95</v>
      </c>
      <c r="S161" s="48"/>
    </row>
    <row r="162" spans="1:19" x14ac:dyDescent="0.25">
      <c r="A162" s="45">
        <v>152</v>
      </c>
      <c r="B162" s="34" t="s">
        <v>309</v>
      </c>
      <c r="C162" s="49" t="s">
        <v>308</v>
      </c>
      <c r="D162" s="46">
        <v>3</v>
      </c>
      <c r="E162" s="46" t="s">
        <v>88</v>
      </c>
      <c r="F162" s="47">
        <v>0</v>
      </c>
      <c r="G162" s="47">
        <v>0</v>
      </c>
      <c r="H162" s="47">
        <v>0</v>
      </c>
      <c r="I162" s="47">
        <v>0</v>
      </c>
      <c r="J162" s="39">
        <f t="shared" si="0"/>
        <v>0</v>
      </c>
      <c r="K162" s="47">
        <v>0</v>
      </c>
      <c r="L162" s="47">
        <v>0</v>
      </c>
      <c r="M162" s="47">
        <v>686</v>
      </c>
      <c r="N162" s="47">
        <v>0</v>
      </c>
      <c r="O162" s="39">
        <f t="shared" si="3"/>
        <v>686</v>
      </c>
      <c r="P162" s="46">
        <v>1</v>
      </c>
      <c r="Q162" s="44" t="s">
        <v>89</v>
      </c>
      <c r="R162" s="44"/>
      <c r="S162" s="48" t="s">
        <v>310</v>
      </c>
    </row>
    <row r="163" spans="1:19" x14ac:dyDescent="0.25">
      <c r="A163" s="45">
        <v>153</v>
      </c>
      <c r="B163" s="34" t="s">
        <v>311</v>
      </c>
      <c r="C163" s="49" t="s">
        <v>312</v>
      </c>
      <c r="D163" s="46">
        <v>2</v>
      </c>
      <c r="E163" s="46" t="s">
        <v>88</v>
      </c>
      <c r="F163" s="47">
        <v>0</v>
      </c>
      <c r="G163" s="47">
        <v>0</v>
      </c>
      <c r="H163" s="47">
        <v>0</v>
      </c>
      <c r="I163" s="47">
        <v>0</v>
      </c>
      <c r="J163" s="39">
        <f t="shared" ref="J163:J233" si="5">SUM(F163:I163)</f>
        <v>0</v>
      </c>
      <c r="K163" s="47">
        <v>0</v>
      </c>
      <c r="L163" s="47">
        <v>32680</v>
      </c>
      <c r="M163" s="47">
        <v>0</v>
      </c>
      <c r="N163" s="47">
        <v>7070</v>
      </c>
      <c r="O163" s="39">
        <f t="shared" si="3"/>
        <v>39750</v>
      </c>
      <c r="P163" s="46">
        <v>1</v>
      </c>
      <c r="Q163" s="44" t="s">
        <v>89</v>
      </c>
      <c r="R163" s="44" t="s">
        <v>95</v>
      </c>
      <c r="S163" s="48"/>
    </row>
    <row r="164" spans="1:19" ht="13.5" customHeight="1" x14ac:dyDescent="0.25">
      <c r="A164" s="33">
        <v>154</v>
      </c>
      <c r="B164" s="34" t="s">
        <v>313</v>
      </c>
      <c r="C164" s="49" t="s">
        <v>314</v>
      </c>
      <c r="D164" s="46">
        <v>2</v>
      </c>
      <c r="E164" s="46" t="s">
        <v>88</v>
      </c>
      <c r="F164" s="47">
        <v>0</v>
      </c>
      <c r="G164" s="47">
        <v>0</v>
      </c>
      <c r="H164" s="47">
        <v>0</v>
      </c>
      <c r="I164" s="47">
        <v>0</v>
      </c>
      <c r="J164" s="39">
        <f t="shared" si="5"/>
        <v>0</v>
      </c>
      <c r="K164" s="47">
        <v>0</v>
      </c>
      <c r="L164" s="47">
        <v>15603</v>
      </c>
      <c r="M164" s="47">
        <v>0</v>
      </c>
      <c r="N164" s="47">
        <v>7067</v>
      </c>
      <c r="O164" s="39">
        <f t="shared" si="3"/>
        <v>22670</v>
      </c>
      <c r="P164" s="46">
        <v>1</v>
      </c>
      <c r="Q164" s="44" t="s">
        <v>89</v>
      </c>
      <c r="R164" s="44" t="s">
        <v>95</v>
      </c>
      <c r="S164" s="48"/>
    </row>
    <row r="165" spans="1:19" ht="13.5" customHeight="1" x14ac:dyDescent="0.25">
      <c r="A165" s="45">
        <v>155</v>
      </c>
      <c r="B165" s="34" t="s">
        <v>315</v>
      </c>
      <c r="C165" s="49" t="s">
        <v>316</v>
      </c>
      <c r="D165" s="46">
        <v>2</v>
      </c>
      <c r="E165" s="46" t="s">
        <v>88</v>
      </c>
      <c r="F165" s="47">
        <v>0</v>
      </c>
      <c r="G165" s="47">
        <v>0</v>
      </c>
      <c r="H165" s="47">
        <v>0</v>
      </c>
      <c r="I165" s="47">
        <v>0</v>
      </c>
      <c r="J165" s="39">
        <f t="shared" si="5"/>
        <v>0</v>
      </c>
      <c r="K165" s="47">
        <v>0</v>
      </c>
      <c r="L165" s="47">
        <v>20797</v>
      </c>
      <c r="M165" s="47">
        <v>0</v>
      </c>
      <c r="N165" s="47">
        <v>8710</v>
      </c>
      <c r="O165" s="39">
        <f t="shared" si="3"/>
        <v>29507</v>
      </c>
      <c r="P165" s="46">
        <v>1</v>
      </c>
      <c r="Q165" s="44" t="s">
        <v>89</v>
      </c>
      <c r="R165" s="44" t="s">
        <v>143</v>
      </c>
      <c r="S165" s="48"/>
    </row>
    <row r="166" spans="1:19" x14ac:dyDescent="0.25">
      <c r="A166" s="45">
        <v>156</v>
      </c>
      <c r="B166" s="34" t="s">
        <v>317</v>
      </c>
      <c r="C166" s="49" t="s">
        <v>318</v>
      </c>
      <c r="D166" s="46">
        <v>2</v>
      </c>
      <c r="E166" s="46" t="s">
        <v>88</v>
      </c>
      <c r="F166" s="47">
        <v>0</v>
      </c>
      <c r="G166" s="47">
        <v>0</v>
      </c>
      <c r="H166" s="47">
        <v>0</v>
      </c>
      <c r="I166" s="47">
        <v>0</v>
      </c>
      <c r="J166" s="39">
        <f t="shared" si="5"/>
        <v>0</v>
      </c>
      <c r="K166" s="47">
        <v>0</v>
      </c>
      <c r="L166" s="47">
        <v>11256</v>
      </c>
      <c r="M166" s="47">
        <v>1918</v>
      </c>
      <c r="N166" s="47">
        <v>1407</v>
      </c>
      <c r="O166" s="39">
        <f t="shared" si="3"/>
        <v>14581</v>
      </c>
      <c r="P166" s="46">
        <v>1</v>
      </c>
      <c r="Q166" s="44" t="s">
        <v>89</v>
      </c>
      <c r="R166" s="44" t="s">
        <v>143</v>
      </c>
      <c r="S166" s="48"/>
    </row>
    <row r="167" spans="1:19" x14ac:dyDescent="0.25">
      <c r="A167" s="33">
        <v>157</v>
      </c>
      <c r="B167" s="34" t="s">
        <v>317</v>
      </c>
      <c r="C167" s="49" t="s">
        <v>319</v>
      </c>
      <c r="D167" s="46">
        <v>1</v>
      </c>
      <c r="E167" s="46" t="s">
        <v>88</v>
      </c>
      <c r="F167" s="47">
        <v>0</v>
      </c>
      <c r="G167" s="47">
        <v>0</v>
      </c>
      <c r="H167" s="47">
        <v>0</v>
      </c>
      <c r="I167" s="47">
        <v>0</v>
      </c>
      <c r="J167" s="39">
        <f t="shared" si="5"/>
        <v>0</v>
      </c>
      <c r="K167" s="47">
        <v>0</v>
      </c>
      <c r="L167" s="47">
        <v>11453</v>
      </c>
      <c r="M167" s="47">
        <v>0</v>
      </c>
      <c r="N167" s="47">
        <v>1638</v>
      </c>
      <c r="O167" s="39">
        <f t="shared" si="3"/>
        <v>13091</v>
      </c>
      <c r="P167" s="46">
        <v>1</v>
      </c>
      <c r="Q167" s="44" t="s">
        <v>89</v>
      </c>
      <c r="R167" s="44" t="s">
        <v>143</v>
      </c>
      <c r="S167" s="48"/>
    </row>
    <row r="168" spans="1:19" x14ac:dyDescent="0.25">
      <c r="A168" s="45">
        <v>158</v>
      </c>
      <c r="B168" s="34" t="s">
        <v>320</v>
      </c>
      <c r="C168" s="49" t="s">
        <v>321</v>
      </c>
      <c r="D168" s="46">
        <v>2</v>
      </c>
      <c r="E168" s="46" t="s">
        <v>88</v>
      </c>
      <c r="F168" s="47">
        <v>0</v>
      </c>
      <c r="G168" s="47">
        <v>0</v>
      </c>
      <c r="H168" s="47">
        <v>0</v>
      </c>
      <c r="I168" s="47">
        <v>0</v>
      </c>
      <c r="J168" s="39">
        <f t="shared" si="5"/>
        <v>0</v>
      </c>
      <c r="K168" s="47">
        <v>0</v>
      </c>
      <c r="L168" s="47">
        <v>5462</v>
      </c>
      <c r="M168" s="47">
        <v>266</v>
      </c>
      <c r="N168" s="47">
        <v>1386</v>
      </c>
      <c r="O168" s="39">
        <f t="shared" si="3"/>
        <v>7114</v>
      </c>
      <c r="P168" s="46">
        <v>1</v>
      </c>
      <c r="Q168" s="44" t="s">
        <v>89</v>
      </c>
      <c r="R168" s="44" t="s">
        <v>143</v>
      </c>
      <c r="S168" s="48"/>
    </row>
    <row r="169" spans="1:19" x14ac:dyDescent="0.25">
      <c r="A169" s="45">
        <v>159</v>
      </c>
      <c r="B169" s="34" t="s">
        <v>322</v>
      </c>
      <c r="C169" s="49" t="s">
        <v>323</v>
      </c>
      <c r="D169" s="46">
        <v>2</v>
      </c>
      <c r="E169" s="46" t="s">
        <v>88</v>
      </c>
      <c r="F169" s="47">
        <v>0</v>
      </c>
      <c r="G169" s="47">
        <v>0</v>
      </c>
      <c r="H169" s="47">
        <v>0</v>
      </c>
      <c r="I169" s="47">
        <v>0</v>
      </c>
      <c r="J169" s="39">
        <f t="shared" si="5"/>
        <v>0</v>
      </c>
      <c r="K169" s="47">
        <v>0</v>
      </c>
      <c r="L169" s="47">
        <v>23311</v>
      </c>
      <c r="M169" s="47">
        <v>1452</v>
      </c>
      <c r="N169" s="47">
        <v>2686</v>
      </c>
      <c r="O169" s="39">
        <f t="shared" si="3"/>
        <v>27449</v>
      </c>
      <c r="P169" s="46">
        <v>1</v>
      </c>
      <c r="Q169" s="44" t="s">
        <v>89</v>
      </c>
      <c r="R169" s="44" t="s">
        <v>143</v>
      </c>
      <c r="S169" s="48"/>
    </row>
    <row r="170" spans="1:19" x14ac:dyDescent="0.25">
      <c r="A170" s="33">
        <v>160</v>
      </c>
      <c r="B170" s="34" t="s">
        <v>324</v>
      </c>
      <c r="C170" s="49" t="s">
        <v>325</v>
      </c>
      <c r="D170" s="46">
        <v>4</v>
      </c>
      <c r="E170" s="46" t="s">
        <v>88</v>
      </c>
      <c r="F170" s="47">
        <v>0</v>
      </c>
      <c r="G170" s="47">
        <v>0</v>
      </c>
      <c r="H170" s="47">
        <v>0</v>
      </c>
      <c r="I170" s="47">
        <v>0</v>
      </c>
      <c r="J170" s="39">
        <f t="shared" si="5"/>
        <v>0</v>
      </c>
      <c r="K170" s="47">
        <v>0</v>
      </c>
      <c r="L170" s="47">
        <v>0</v>
      </c>
      <c r="M170" s="47">
        <v>0</v>
      </c>
      <c r="N170" s="47">
        <v>0</v>
      </c>
      <c r="O170" s="39">
        <f t="shared" si="3"/>
        <v>0</v>
      </c>
      <c r="P170" s="46">
        <v>3</v>
      </c>
      <c r="Q170" s="44" t="s">
        <v>89</v>
      </c>
      <c r="R170" s="44" t="s">
        <v>143</v>
      </c>
      <c r="S170" s="48" t="s">
        <v>326</v>
      </c>
    </row>
    <row r="171" spans="1:19" x14ac:dyDescent="0.25">
      <c r="A171" s="45">
        <v>161</v>
      </c>
      <c r="B171" s="34" t="s">
        <v>327</v>
      </c>
      <c r="C171" s="49" t="s">
        <v>328</v>
      </c>
      <c r="D171" s="46">
        <v>2</v>
      </c>
      <c r="E171" s="46" t="s">
        <v>88</v>
      </c>
      <c r="F171" s="47">
        <v>0</v>
      </c>
      <c r="G171" s="47">
        <v>0</v>
      </c>
      <c r="H171" s="47">
        <v>0</v>
      </c>
      <c r="I171" s="47">
        <v>0</v>
      </c>
      <c r="J171" s="39">
        <f t="shared" si="5"/>
        <v>0</v>
      </c>
      <c r="K171" s="47">
        <v>0</v>
      </c>
      <c r="L171" s="47">
        <v>0</v>
      </c>
      <c r="M171" s="47">
        <v>2514</v>
      </c>
      <c r="N171" s="47">
        <v>607</v>
      </c>
      <c r="O171" s="39">
        <f t="shared" si="3"/>
        <v>3121</v>
      </c>
      <c r="P171" s="46">
        <v>1</v>
      </c>
      <c r="Q171" s="44" t="s">
        <v>187</v>
      </c>
      <c r="R171" s="44" t="s">
        <v>95</v>
      </c>
      <c r="S171" s="48"/>
    </row>
    <row r="172" spans="1:19" x14ac:dyDescent="0.25">
      <c r="A172" s="45">
        <v>162</v>
      </c>
      <c r="B172" s="34" t="s">
        <v>327</v>
      </c>
      <c r="C172" s="49" t="s">
        <v>329</v>
      </c>
      <c r="D172" s="46">
        <v>2</v>
      </c>
      <c r="E172" s="46" t="s">
        <v>88</v>
      </c>
      <c r="F172" s="47">
        <v>0</v>
      </c>
      <c r="G172" s="47">
        <v>0</v>
      </c>
      <c r="H172" s="47">
        <v>0</v>
      </c>
      <c r="I172" s="47">
        <v>0</v>
      </c>
      <c r="J172" s="39">
        <f t="shared" si="5"/>
        <v>0</v>
      </c>
      <c r="K172" s="47">
        <v>0</v>
      </c>
      <c r="L172" s="47">
        <v>1920</v>
      </c>
      <c r="M172" s="47">
        <v>0</v>
      </c>
      <c r="N172" s="47">
        <v>219</v>
      </c>
      <c r="O172" s="39">
        <f t="shared" si="3"/>
        <v>2139</v>
      </c>
      <c r="P172" s="46">
        <v>1</v>
      </c>
      <c r="Q172" s="44" t="s">
        <v>187</v>
      </c>
      <c r="R172" s="44" t="s">
        <v>95</v>
      </c>
      <c r="S172" s="48"/>
    </row>
    <row r="173" spans="1:19" x14ac:dyDescent="0.25">
      <c r="A173" s="33">
        <v>163</v>
      </c>
      <c r="B173" s="34" t="s">
        <v>327</v>
      </c>
      <c r="C173" s="49" t="s">
        <v>330</v>
      </c>
      <c r="D173" s="46">
        <v>2</v>
      </c>
      <c r="E173" s="46" t="s">
        <v>88</v>
      </c>
      <c r="F173" s="47">
        <v>0</v>
      </c>
      <c r="G173" s="47">
        <v>0</v>
      </c>
      <c r="H173" s="47">
        <v>0</v>
      </c>
      <c r="I173" s="47">
        <v>0</v>
      </c>
      <c r="J173" s="39">
        <f t="shared" si="5"/>
        <v>0</v>
      </c>
      <c r="K173" s="47">
        <v>0</v>
      </c>
      <c r="L173" s="47">
        <v>1944</v>
      </c>
      <c r="M173" s="47">
        <v>0</v>
      </c>
      <c r="N173" s="47">
        <v>220</v>
      </c>
      <c r="O173" s="39">
        <f t="shared" si="3"/>
        <v>2164</v>
      </c>
      <c r="P173" s="46">
        <v>1</v>
      </c>
      <c r="Q173" s="44" t="s">
        <v>187</v>
      </c>
      <c r="R173" s="44" t="s">
        <v>95</v>
      </c>
      <c r="S173" s="48"/>
    </row>
    <row r="174" spans="1:19" x14ac:dyDescent="0.25">
      <c r="A174" s="45">
        <v>164</v>
      </c>
      <c r="B174" s="34" t="s">
        <v>327</v>
      </c>
      <c r="C174" s="49" t="s">
        <v>331</v>
      </c>
      <c r="D174" s="46">
        <v>2</v>
      </c>
      <c r="E174" s="46" t="s">
        <v>88</v>
      </c>
      <c r="F174" s="47">
        <v>0</v>
      </c>
      <c r="G174" s="47">
        <v>0</v>
      </c>
      <c r="H174" s="47">
        <v>0</v>
      </c>
      <c r="I174" s="47">
        <v>0</v>
      </c>
      <c r="J174" s="39">
        <f t="shared" si="5"/>
        <v>0</v>
      </c>
      <c r="K174" s="47">
        <v>0</v>
      </c>
      <c r="L174" s="47">
        <v>1685</v>
      </c>
      <c r="M174" s="47">
        <v>0</v>
      </c>
      <c r="N174" s="47">
        <v>434</v>
      </c>
      <c r="O174" s="39">
        <f t="shared" si="3"/>
        <v>2119</v>
      </c>
      <c r="P174" s="46">
        <v>1</v>
      </c>
      <c r="Q174" s="44" t="s">
        <v>187</v>
      </c>
      <c r="R174" s="44" t="s">
        <v>95</v>
      </c>
      <c r="S174" s="48"/>
    </row>
    <row r="175" spans="1:19" x14ac:dyDescent="0.25">
      <c r="A175" s="45">
        <v>165</v>
      </c>
      <c r="B175" s="34" t="s">
        <v>327</v>
      </c>
      <c r="C175" s="49" t="s">
        <v>332</v>
      </c>
      <c r="D175" s="46">
        <v>2</v>
      </c>
      <c r="E175" s="46" t="s">
        <v>88</v>
      </c>
      <c r="F175" s="47">
        <v>0</v>
      </c>
      <c r="G175" s="47">
        <v>0</v>
      </c>
      <c r="H175" s="47">
        <v>0</v>
      </c>
      <c r="I175" s="47">
        <v>0</v>
      </c>
      <c r="J175" s="39">
        <f t="shared" si="5"/>
        <v>0</v>
      </c>
      <c r="K175" s="47">
        <v>0</v>
      </c>
      <c r="L175" s="47">
        <v>1979</v>
      </c>
      <c r="M175" s="47">
        <v>0</v>
      </c>
      <c r="N175" s="47">
        <v>222</v>
      </c>
      <c r="O175" s="39">
        <f t="shared" si="3"/>
        <v>2201</v>
      </c>
      <c r="P175" s="46">
        <v>1</v>
      </c>
      <c r="Q175" s="44" t="s">
        <v>187</v>
      </c>
      <c r="R175" s="44" t="s">
        <v>95</v>
      </c>
      <c r="S175" s="48"/>
    </row>
    <row r="176" spans="1:19" x14ac:dyDescent="0.25">
      <c r="A176" s="33">
        <v>166</v>
      </c>
      <c r="B176" s="34" t="s">
        <v>327</v>
      </c>
      <c r="C176" s="49" t="s">
        <v>333</v>
      </c>
      <c r="D176" s="46">
        <v>2</v>
      </c>
      <c r="E176" s="46" t="s">
        <v>88</v>
      </c>
      <c r="F176" s="47">
        <v>0</v>
      </c>
      <c r="G176" s="47">
        <v>0</v>
      </c>
      <c r="H176" s="47">
        <v>0</v>
      </c>
      <c r="I176" s="47">
        <v>0</v>
      </c>
      <c r="J176" s="39">
        <f t="shared" si="5"/>
        <v>0</v>
      </c>
      <c r="K176" s="47">
        <v>0</v>
      </c>
      <c r="L176" s="47">
        <v>0</v>
      </c>
      <c r="M176" s="47">
        <v>0</v>
      </c>
      <c r="N176" s="47">
        <v>2194</v>
      </c>
      <c r="O176" s="39">
        <f t="shared" si="3"/>
        <v>2194</v>
      </c>
      <c r="P176" s="46">
        <v>1</v>
      </c>
      <c r="Q176" s="44" t="s">
        <v>187</v>
      </c>
      <c r="R176" s="44" t="s">
        <v>95</v>
      </c>
      <c r="S176" s="48"/>
    </row>
    <row r="177" spans="1:19" x14ac:dyDescent="0.25">
      <c r="A177" s="45">
        <v>167</v>
      </c>
      <c r="B177" s="34" t="s">
        <v>327</v>
      </c>
      <c r="C177" s="49" t="s">
        <v>334</v>
      </c>
      <c r="D177" s="46">
        <v>1</v>
      </c>
      <c r="E177" s="46" t="s">
        <v>88</v>
      </c>
      <c r="F177" s="47">
        <v>0</v>
      </c>
      <c r="G177" s="47">
        <v>0</v>
      </c>
      <c r="H177" s="47">
        <v>0</v>
      </c>
      <c r="I177" s="47">
        <v>0</v>
      </c>
      <c r="J177" s="39">
        <f t="shared" si="5"/>
        <v>0</v>
      </c>
      <c r="K177" s="47">
        <v>0</v>
      </c>
      <c r="L177" s="47">
        <v>2056</v>
      </c>
      <c r="M177" s="47">
        <v>0</v>
      </c>
      <c r="N177" s="47">
        <v>250</v>
      </c>
      <c r="O177" s="39">
        <f t="shared" si="3"/>
        <v>2306</v>
      </c>
      <c r="P177" s="46">
        <v>1</v>
      </c>
      <c r="Q177" s="44" t="s">
        <v>187</v>
      </c>
      <c r="R177" s="44" t="s">
        <v>90</v>
      </c>
      <c r="S177" s="48"/>
    </row>
    <row r="178" spans="1:19" ht="27" x14ac:dyDescent="0.25">
      <c r="A178" s="45">
        <v>168</v>
      </c>
      <c r="B178" s="34" t="s">
        <v>327</v>
      </c>
      <c r="C178" s="49" t="s">
        <v>335</v>
      </c>
      <c r="D178" s="46">
        <v>2</v>
      </c>
      <c r="E178" s="46" t="s">
        <v>92</v>
      </c>
      <c r="F178" s="47">
        <v>0</v>
      </c>
      <c r="G178" s="47">
        <v>0</v>
      </c>
      <c r="H178" s="47">
        <v>0</v>
      </c>
      <c r="I178" s="47">
        <v>0</v>
      </c>
      <c r="J178" s="39">
        <f t="shared" si="5"/>
        <v>0</v>
      </c>
      <c r="K178" s="47">
        <v>0</v>
      </c>
      <c r="L178" s="47">
        <v>0</v>
      </c>
      <c r="M178" s="47">
        <v>0</v>
      </c>
      <c r="N178" s="47">
        <v>2433</v>
      </c>
      <c r="O178" s="39">
        <f t="shared" si="3"/>
        <v>2433</v>
      </c>
      <c r="P178" s="46">
        <v>1</v>
      </c>
      <c r="Q178" s="44" t="s">
        <v>187</v>
      </c>
      <c r="R178" s="44" t="s">
        <v>143</v>
      </c>
      <c r="S178" s="48"/>
    </row>
    <row r="179" spans="1:19" ht="27" x14ac:dyDescent="0.25">
      <c r="A179" s="33">
        <v>169</v>
      </c>
      <c r="B179" s="34" t="s">
        <v>327</v>
      </c>
      <c r="C179" s="49" t="s">
        <v>336</v>
      </c>
      <c r="D179" s="46">
        <v>2</v>
      </c>
      <c r="E179" s="46" t="s">
        <v>92</v>
      </c>
      <c r="F179" s="47">
        <v>0</v>
      </c>
      <c r="G179" s="47">
        <v>0</v>
      </c>
      <c r="H179" s="47">
        <v>0</v>
      </c>
      <c r="I179" s="47">
        <v>4219</v>
      </c>
      <c r="J179" s="39">
        <f t="shared" si="5"/>
        <v>4219</v>
      </c>
      <c r="K179" s="47">
        <v>0</v>
      </c>
      <c r="L179" s="47">
        <v>0</v>
      </c>
      <c r="M179" s="47">
        <v>0</v>
      </c>
      <c r="N179" s="47">
        <v>0</v>
      </c>
      <c r="O179" s="39">
        <f t="shared" si="3"/>
        <v>0</v>
      </c>
      <c r="P179" s="46">
        <v>1</v>
      </c>
      <c r="Q179" s="44" t="s">
        <v>187</v>
      </c>
      <c r="R179" s="44" t="s">
        <v>143</v>
      </c>
      <c r="S179" s="48" t="s">
        <v>337</v>
      </c>
    </row>
    <row r="180" spans="1:19" x14ac:dyDescent="0.25">
      <c r="A180" s="45">
        <v>170</v>
      </c>
      <c r="B180" s="34" t="s">
        <v>338</v>
      </c>
      <c r="C180" s="49" t="s">
        <v>339</v>
      </c>
      <c r="D180" s="46">
        <v>3</v>
      </c>
      <c r="E180" s="46" t="s">
        <v>88</v>
      </c>
      <c r="F180" s="47">
        <v>0</v>
      </c>
      <c r="G180" s="47">
        <v>0</v>
      </c>
      <c r="H180" s="47">
        <v>0</v>
      </c>
      <c r="I180" s="47">
        <v>0</v>
      </c>
      <c r="J180" s="39">
        <f t="shared" si="5"/>
        <v>0</v>
      </c>
      <c r="K180" s="47">
        <v>0</v>
      </c>
      <c r="L180" s="47">
        <v>0</v>
      </c>
      <c r="M180" s="47">
        <v>0</v>
      </c>
      <c r="N180" s="47">
        <v>0</v>
      </c>
      <c r="O180" s="39">
        <f t="shared" si="3"/>
        <v>0</v>
      </c>
      <c r="P180" s="46">
        <v>1</v>
      </c>
      <c r="Q180" s="44" t="s">
        <v>89</v>
      </c>
      <c r="R180" s="44" t="s">
        <v>90</v>
      </c>
      <c r="S180" s="48" t="s">
        <v>340</v>
      </c>
    </row>
    <row r="181" spans="1:19" ht="27" x14ac:dyDescent="0.25">
      <c r="A181" s="45">
        <v>171</v>
      </c>
      <c r="B181" s="34" t="s">
        <v>341</v>
      </c>
      <c r="C181" s="49" t="s">
        <v>98</v>
      </c>
      <c r="D181" s="46">
        <v>1</v>
      </c>
      <c r="E181" s="46" t="s">
        <v>88</v>
      </c>
      <c r="F181" s="47">
        <v>0</v>
      </c>
      <c r="G181" s="47">
        <v>0</v>
      </c>
      <c r="H181" s="47">
        <v>0</v>
      </c>
      <c r="I181" s="47">
        <v>0</v>
      </c>
      <c r="J181" s="39">
        <f t="shared" si="5"/>
        <v>0</v>
      </c>
      <c r="K181" s="47">
        <v>0</v>
      </c>
      <c r="L181" s="47">
        <v>0</v>
      </c>
      <c r="M181" s="47">
        <v>0</v>
      </c>
      <c r="N181" s="47">
        <v>0</v>
      </c>
      <c r="O181" s="39">
        <f t="shared" si="3"/>
        <v>0</v>
      </c>
      <c r="P181" s="46">
        <v>1</v>
      </c>
      <c r="Q181" s="44" t="s">
        <v>89</v>
      </c>
      <c r="R181" s="44" t="s">
        <v>90</v>
      </c>
      <c r="S181" s="48" t="s">
        <v>340</v>
      </c>
    </row>
    <row r="182" spans="1:19" x14ac:dyDescent="0.25">
      <c r="A182" s="33">
        <v>172</v>
      </c>
      <c r="B182" s="34" t="s">
        <v>342</v>
      </c>
      <c r="C182" s="49" t="s">
        <v>268</v>
      </c>
      <c r="D182" s="46">
        <v>1</v>
      </c>
      <c r="E182" s="46" t="s">
        <v>88</v>
      </c>
      <c r="F182" s="47">
        <v>0</v>
      </c>
      <c r="G182" s="47">
        <v>0</v>
      </c>
      <c r="H182" s="47">
        <v>0</v>
      </c>
      <c r="I182" s="47">
        <v>0</v>
      </c>
      <c r="J182" s="39">
        <f t="shared" si="5"/>
        <v>0</v>
      </c>
      <c r="K182" s="47">
        <v>0</v>
      </c>
      <c r="L182" s="47">
        <v>0</v>
      </c>
      <c r="M182" s="47">
        <v>0</v>
      </c>
      <c r="N182" s="47">
        <v>0</v>
      </c>
      <c r="O182" s="39">
        <f t="shared" si="3"/>
        <v>0</v>
      </c>
      <c r="P182" s="46">
        <v>1</v>
      </c>
      <c r="Q182" s="44" t="s">
        <v>89</v>
      </c>
      <c r="R182" s="44" t="s">
        <v>90</v>
      </c>
      <c r="S182" s="48" t="s">
        <v>340</v>
      </c>
    </row>
    <row r="183" spans="1:19" x14ac:dyDescent="0.25">
      <c r="A183" s="45">
        <v>173</v>
      </c>
      <c r="B183" s="34" t="s">
        <v>343</v>
      </c>
      <c r="C183" s="49" t="s">
        <v>344</v>
      </c>
      <c r="D183" s="46">
        <v>2</v>
      </c>
      <c r="E183" s="46" t="s">
        <v>88</v>
      </c>
      <c r="F183" s="47">
        <v>0</v>
      </c>
      <c r="G183" s="47">
        <v>0</v>
      </c>
      <c r="H183" s="47">
        <v>0</v>
      </c>
      <c r="I183" s="47">
        <v>0</v>
      </c>
      <c r="J183" s="39">
        <f t="shared" si="5"/>
        <v>0</v>
      </c>
      <c r="K183" s="47">
        <v>0</v>
      </c>
      <c r="L183" s="47">
        <v>0</v>
      </c>
      <c r="M183" s="47">
        <v>0</v>
      </c>
      <c r="N183" s="47">
        <v>0</v>
      </c>
      <c r="O183" s="39">
        <f t="shared" si="3"/>
        <v>0</v>
      </c>
      <c r="P183" s="46">
        <v>1</v>
      </c>
      <c r="Q183" s="44" t="s">
        <v>89</v>
      </c>
      <c r="R183" s="44" t="s">
        <v>90</v>
      </c>
      <c r="S183" s="48" t="s">
        <v>340</v>
      </c>
    </row>
    <row r="184" spans="1:19" x14ac:dyDescent="0.25">
      <c r="A184" s="45">
        <v>174</v>
      </c>
      <c r="B184" s="34" t="s">
        <v>345</v>
      </c>
      <c r="C184" s="49" t="s">
        <v>346</v>
      </c>
      <c r="D184" s="46">
        <v>2</v>
      </c>
      <c r="E184" s="46" t="s">
        <v>88</v>
      </c>
      <c r="F184" s="47">
        <v>0</v>
      </c>
      <c r="G184" s="47">
        <v>0</v>
      </c>
      <c r="H184" s="47">
        <v>0</v>
      </c>
      <c r="I184" s="47">
        <v>0</v>
      </c>
      <c r="J184" s="39">
        <f t="shared" si="5"/>
        <v>0</v>
      </c>
      <c r="K184" s="47">
        <v>0</v>
      </c>
      <c r="L184" s="47">
        <v>1690</v>
      </c>
      <c r="M184" s="47">
        <v>0</v>
      </c>
      <c r="N184" s="47">
        <v>470</v>
      </c>
      <c r="O184" s="39">
        <f t="shared" si="3"/>
        <v>2160</v>
      </c>
      <c r="P184" s="46">
        <v>1</v>
      </c>
      <c r="Q184" s="44" t="s">
        <v>89</v>
      </c>
      <c r="R184" s="44" t="s">
        <v>95</v>
      </c>
      <c r="S184" s="48"/>
    </row>
    <row r="185" spans="1:19" x14ac:dyDescent="0.25">
      <c r="A185" s="33">
        <v>175</v>
      </c>
      <c r="B185" s="34" t="s">
        <v>347</v>
      </c>
      <c r="C185" s="49" t="s">
        <v>348</v>
      </c>
      <c r="D185" s="46">
        <v>1</v>
      </c>
      <c r="E185" s="46" t="s">
        <v>88</v>
      </c>
      <c r="F185" s="47">
        <v>0</v>
      </c>
      <c r="G185" s="47">
        <v>0</v>
      </c>
      <c r="H185" s="47">
        <v>0</v>
      </c>
      <c r="I185" s="47">
        <v>0</v>
      </c>
      <c r="J185" s="39">
        <f t="shared" si="5"/>
        <v>0</v>
      </c>
      <c r="K185" s="47">
        <v>0</v>
      </c>
      <c r="L185" s="47">
        <v>2580</v>
      </c>
      <c r="M185" s="47">
        <v>0</v>
      </c>
      <c r="N185" s="47">
        <v>425</v>
      </c>
      <c r="O185" s="39">
        <f t="shared" si="3"/>
        <v>3005</v>
      </c>
      <c r="P185" s="46">
        <v>1</v>
      </c>
      <c r="Q185" s="44" t="s">
        <v>89</v>
      </c>
      <c r="R185" s="44" t="s">
        <v>95</v>
      </c>
      <c r="S185" s="48"/>
    </row>
    <row r="186" spans="1:19" x14ac:dyDescent="0.25">
      <c r="A186" s="45">
        <v>176</v>
      </c>
      <c r="B186" s="34" t="s">
        <v>349</v>
      </c>
      <c r="C186" s="49" t="s">
        <v>350</v>
      </c>
      <c r="D186" s="46">
        <v>2</v>
      </c>
      <c r="E186" s="46" t="s">
        <v>88</v>
      </c>
      <c r="F186" s="47">
        <v>0</v>
      </c>
      <c r="G186" s="47">
        <v>0</v>
      </c>
      <c r="H186" s="47">
        <v>0</v>
      </c>
      <c r="I186" s="47">
        <v>0</v>
      </c>
      <c r="J186" s="39">
        <f t="shared" si="5"/>
        <v>0</v>
      </c>
      <c r="K186" s="47">
        <v>0</v>
      </c>
      <c r="L186" s="47">
        <v>6057</v>
      </c>
      <c r="M186" s="47">
        <v>0</v>
      </c>
      <c r="N186" s="47">
        <v>1528</v>
      </c>
      <c r="O186" s="39">
        <f t="shared" si="3"/>
        <v>7585</v>
      </c>
      <c r="P186" s="46">
        <v>1</v>
      </c>
      <c r="Q186" s="44" t="s">
        <v>89</v>
      </c>
      <c r="R186" s="44" t="s">
        <v>143</v>
      </c>
      <c r="S186" s="48"/>
    </row>
    <row r="187" spans="1:19" x14ac:dyDescent="0.25">
      <c r="A187" s="45">
        <v>177</v>
      </c>
      <c r="B187" s="34" t="s">
        <v>351</v>
      </c>
      <c r="C187" s="49" t="s">
        <v>141</v>
      </c>
      <c r="D187" s="46">
        <v>2</v>
      </c>
      <c r="E187" s="46" t="s">
        <v>88</v>
      </c>
      <c r="F187" s="47">
        <v>0</v>
      </c>
      <c r="G187" s="47">
        <v>0</v>
      </c>
      <c r="H187" s="47">
        <v>0</v>
      </c>
      <c r="I187" s="47">
        <v>0</v>
      </c>
      <c r="J187" s="39">
        <f t="shared" si="5"/>
        <v>0</v>
      </c>
      <c r="K187" s="47">
        <v>0</v>
      </c>
      <c r="L187" s="47">
        <v>1083</v>
      </c>
      <c r="M187" s="47">
        <v>303</v>
      </c>
      <c r="N187" s="47">
        <v>0</v>
      </c>
      <c r="O187" s="39">
        <f t="shared" si="3"/>
        <v>1386</v>
      </c>
      <c r="P187" s="46">
        <v>1</v>
      </c>
      <c r="Q187" s="44" t="s">
        <v>89</v>
      </c>
      <c r="R187" s="44" t="s">
        <v>95</v>
      </c>
      <c r="S187" s="48"/>
    </row>
    <row r="188" spans="1:19" x14ac:dyDescent="0.25">
      <c r="A188" s="33">
        <v>178</v>
      </c>
      <c r="B188" s="34" t="s">
        <v>352</v>
      </c>
      <c r="C188" s="49" t="s">
        <v>353</v>
      </c>
      <c r="D188" s="46">
        <v>1</v>
      </c>
      <c r="E188" s="46" t="s">
        <v>88</v>
      </c>
      <c r="F188" s="47">
        <v>0</v>
      </c>
      <c r="G188" s="47">
        <v>0</v>
      </c>
      <c r="H188" s="47">
        <v>0</v>
      </c>
      <c r="I188" s="47">
        <v>0</v>
      </c>
      <c r="J188" s="39">
        <f t="shared" si="5"/>
        <v>0</v>
      </c>
      <c r="K188" s="47">
        <v>0</v>
      </c>
      <c r="L188" s="47">
        <v>3857</v>
      </c>
      <c r="M188" s="47">
        <v>0</v>
      </c>
      <c r="N188" s="47">
        <v>296</v>
      </c>
      <c r="O188" s="39">
        <f t="shared" si="3"/>
        <v>4153</v>
      </c>
      <c r="P188" s="46">
        <v>1</v>
      </c>
      <c r="Q188" s="44" t="s">
        <v>89</v>
      </c>
      <c r="R188" s="44" t="s">
        <v>95</v>
      </c>
      <c r="S188" s="48"/>
    </row>
    <row r="189" spans="1:19" x14ac:dyDescent="0.25">
      <c r="A189" s="45">
        <v>179</v>
      </c>
      <c r="B189" s="34" t="s">
        <v>352</v>
      </c>
      <c r="C189" s="49" t="s">
        <v>354</v>
      </c>
      <c r="D189" s="46">
        <v>1</v>
      </c>
      <c r="E189" s="46" t="s">
        <v>88</v>
      </c>
      <c r="F189" s="47">
        <v>0</v>
      </c>
      <c r="G189" s="47">
        <v>0</v>
      </c>
      <c r="H189" s="47">
        <v>0</v>
      </c>
      <c r="I189" s="47">
        <v>0</v>
      </c>
      <c r="J189" s="39">
        <f t="shared" si="5"/>
        <v>0</v>
      </c>
      <c r="K189" s="47">
        <v>0</v>
      </c>
      <c r="L189" s="47">
        <v>3306</v>
      </c>
      <c r="M189" s="47">
        <v>0</v>
      </c>
      <c r="N189" s="47">
        <v>1107</v>
      </c>
      <c r="O189" s="39">
        <f t="shared" si="3"/>
        <v>4413</v>
      </c>
      <c r="P189" s="46">
        <v>1</v>
      </c>
      <c r="Q189" s="44" t="s">
        <v>89</v>
      </c>
      <c r="R189" s="44" t="s">
        <v>143</v>
      </c>
      <c r="S189" s="48"/>
    </row>
    <row r="190" spans="1:19" x14ac:dyDescent="0.25">
      <c r="A190" s="45">
        <v>180</v>
      </c>
      <c r="B190" s="34" t="s">
        <v>352</v>
      </c>
      <c r="C190" s="49" t="s">
        <v>355</v>
      </c>
      <c r="D190" s="46">
        <v>1</v>
      </c>
      <c r="E190" s="46" t="s">
        <v>88</v>
      </c>
      <c r="F190" s="47">
        <v>0</v>
      </c>
      <c r="G190" s="47">
        <v>0</v>
      </c>
      <c r="H190" s="47">
        <v>0</v>
      </c>
      <c r="I190" s="47">
        <v>0</v>
      </c>
      <c r="J190" s="39">
        <f t="shared" si="5"/>
        <v>0</v>
      </c>
      <c r="K190" s="47">
        <v>0</v>
      </c>
      <c r="L190" s="47">
        <v>200</v>
      </c>
      <c r="M190" s="47">
        <v>1676</v>
      </c>
      <c r="N190" s="47">
        <v>2870</v>
      </c>
      <c r="O190" s="39">
        <f t="shared" si="3"/>
        <v>4746</v>
      </c>
      <c r="P190" s="46">
        <v>1</v>
      </c>
      <c r="Q190" s="44" t="s">
        <v>89</v>
      </c>
      <c r="R190" s="44" t="s">
        <v>95</v>
      </c>
      <c r="S190" s="48"/>
    </row>
    <row r="191" spans="1:19" x14ac:dyDescent="0.25">
      <c r="A191" s="33">
        <v>181</v>
      </c>
      <c r="B191" s="34" t="s">
        <v>352</v>
      </c>
      <c r="C191" s="49" t="s">
        <v>356</v>
      </c>
      <c r="D191" s="46">
        <v>1</v>
      </c>
      <c r="E191" s="46" t="s">
        <v>88</v>
      </c>
      <c r="F191" s="47">
        <v>0</v>
      </c>
      <c r="G191" s="47">
        <v>0</v>
      </c>
      <c r="H191" s="47">
        <v>0</v>
      </c>
      <c r="I191" s="47">
        <v>0</v>
      </c>
      <c r="J191" s="39">
        <f t="shared" si="5"/>
        <v>0</v>
      </c>
      <c r="K191" s="47">
        <v>0</v>
      </c>
      <c r="L191" s="47">
        <v>3857</v>
      </c>
      <c r="M191" s="47">
        <v>0</v>
      </c>
      <c r="N191" s="47">
        <v>713</v>
      </c>
      <c r="O191" s="39">
        <f t="shared" si="3"/>
        <v>4570</v>
      </c>
      <c r="P191" s="46">
        <v>1</v>
      </c>
      <c r="Q191" s="44" t="s">
        <v>89</v>
      </c>
      <c r="R191" s="44" t="s">
        <v>95</v>
      </c>
      <c r="S191" s="48"/>
    </row>
    <row r="192" spans="1:19" x14ac:dyDescent="0.25">
      <c r="A192" s="45">
        <v>182</v>
      </c>
      <c r="B192" s="34" t="s">
        <v>352</v>
      </c>
      <c r="C192" s="49" t="s">
        <v>357</v>
      </c>
      <c r="D192" s="46">
        <v>1</v>
      </c>
      <c r="E192" s="46" t="s">
        <v>88</v>
      </c>
      <c r="F192" s="47">
        <v>0</v>
      </c>
      <c r="G192" s="47">
        <v>0</v>
      </c>
      <c r="H192" s="47">
        <v>0</v>
      </c>
      <c r="I192" s="47">
        <v>0</v>
      </c>
      <c r="J192" s="39">
        <f t="shared" si="5"/>
        <v>0</v>
      </c>
      <c r="K192" s="47">
        <v>0</v>
      </c>
      <c r="L192" s="47">
        <v>4407</v>
      </c>
      <c r="M192" s="47">
        <v>0</v>
      </c>
      <c r="N192" s="47">
        <v>77</v>
      </c>
      <c r="O192" s="39">
        <f t="shared" si="3"/>
        <v>4484</v>
      </c>
      <c r="P192" s="46">
        <v>1</v>
      </c>
      <c r="Q192" s="44" t="s">
        <v>89</v>
      </c>
      <c r="R192" s="44" t="s">
        <v>95</v>
      </c>
      <c r="S192" s="48"/>
    </row>
    <row r="193" spans="1:19" ht="27" x14ac:dyDescent="0.25">
      <c r="A193" s="45">
        <v>183</v>
      </c>
      <c r="B193" s="34" t="s">
        <v>358</v>
      </c>
      <c r="C193" s="49" t="s">
        <v>359</v>
      </c>
      <c r="D193" s="46">
        <v>2</v>
      </c>
      <c r="E193" s="46" t="s">
        <v>88</v>
      </c>
      <c r="F193" s="47">
        <v>0</v>
      </c>
      <c r="G193" s="47">
        <v>133</v>
      </c>
      <c r="H193" s="47">
        <v>0</v>
      </c>
      <c r="I193" s="47">
        <v>217</v>
      </c>
      <c r="J193" s="39">
        <f t="shared" si="5"/>
        <v>350</v>
      </c>
      <c r="K193" s="47">
        <v>0</v>
      </c>
      <c r="L193" s="47">
        <v>1648</v>
      </c>
      <c r="M193" s="47">
        <v>0</v>
      </c>
      <c r="N193" s="47">
        <v>207</v>
      </c>
      <c r="O193" s="39">
        <f t="shared" si="3"/>
        <v>1855</v>
      </c>
      <c r="P193" s="46">
        <v>1</v>
      </c>
      <c r="Q193" s="44" t="s">
        <v>89</v>
      </c>
      <c r="R193" s="44" t="s">
        <v>95</v>
      </c>
      <c r="S193" s="48"/>
    </row>
    <row r="194" spans="1:19" ht="27" x14ac:dyDescent="0.25">
      <c r="A194" s="33">
        <v>184</v>
      </c>
      <c r="B194" s="34" t="s">
        <v>358</v>
      </c>
      <c r="C194" s="49" t="s">
        <v>360</v>
      </c>
      <c r="D194" s="46">
        <v>2</v>
      </c>
      <c r="E194" s="46" t="s">
        <v>88</v>
      </c>
      <c r="F194" s="47">
        <v>0</v>
      </c>
      <c r="G194" s="47">
        <v>102</v>
      </c>
      <c r="H194" s="47">
        <v>0</v>
      </c>
      <c r="I194" s="47">
        <v>198</v>
      </c>
      <c r="J194" s="39">
        <f t="shared" si="5"/>
        <v>300</v>
      </c>
      <c r="K194" s="47">
        <v>0</v>
      </c>
      <c r="L194" s="47">
        <v>1600</v>
      </c>
      <c r="M194" s="47">
        <v>0</v>
      </c>
      <c r="N194" s="47">
        <v>206</v>
      </c>
      <c r="O194" s="39">
        <f t="shared" si="3"/>
        <v>1806</v>
      </c>
      <c r="P194" s="46">
        <v>1</v>
      </c>
      <c r="Q194" s="44" t="s">
        <v>89</v>
      </c>
      <c r="R194" s="44" t="s">
        <v>95</v>
      </c>
      <c r="S194" s="48"/>
    </row>
    <row r="195" spans="1:19" x14ac:dyDescent="0.25">
      <c r="A195" s="45">
        <v>185</v>
      </c>
      <c r="B195" s="34" t="s">
        <v>361</v>
      </c>
      <c r="C195" s="49" t="s">
        <v>362</v>
      </c>
      <c r="D195" s="46">
        <v>1</v>
      </c>
      <c r="E195" s="46" t="s">
        <v>88</v>
      </c>
      <c r="F195" s="47">
        <v>576</v>
      </c>
      <c r="G195" s="47">
        <v>372</v>
      </c>
      <c r="H195" s="47">
        <v>0</v>
      </c>
      <c r="I195" s="47">
        <v>1328</v>
      </c>
      <c r="J195" s="39">
        <f t="shared" si="5"/>
        <v>2276</v>
      </c>
      <c r="K195" s="47">
        <v>0</v>
      </c>
      <c r="L195" s="47">
        <v>0</v>
      </c>
      <c r="M195" s="47">
        <v>25</v>
      </c>
      <c r="N195" s="47">
        <v>3335</v>
      </c>
      <c r="O195" s="39">
        <f t="shared" si="3"/>
        <v>3360</v>
      </c>
      <c r="P195" s="46">
        <v>1</v>
      </c>
      <c r="Q195" s="44" t="s">
        <v>89</v>
      </c>
      <c r="R195" s="44" t="s">
        <v>143</v>
      </c>
      <c r="S195" s="48"/>
    </row>
    <row r="196" spans="1:19" x14ac:dyDescent="0.25">
      <c r="A196" s="45">
        <v>186</v>
      </c>
      <c r="B196" s="34" t="s">
        <v>363</v>
      </c>
      <c r="C196" s="49" t="s">
        <v>364</v>
      </c>
      <c r="D196" s="46">
        <v>1</v>
      </c>
      <c r="E196" s="46" t="s">
        <v>88</v>
      </c>
      <c r="F196" s="47">
        <v>0</v>
      </c>
      <c r="G196" s="47">
        <v>248</v>
      </c>
      <c r="H196" s="47">
        <v>0</v>
      </c>
      <c r="I196" s="47">
        <v>8</v>
      </c>
      <c r="J196" s="39">
        <f t="shared" si="5"/>
        <v>256</v>
      </c>
      <c r="K196" s="47">
        <v>0</v>
      </c>
      <c r="L196" s="47">
        <v>0</v>
      </c>
      <c r="M196" s="47">
        <v>0</v>
      </c>
      <c r="N196" s="47">
        <v>742</v>
      </c>
      <c r="O196" s="39">
        <f t="shared" si="3"/>
        <v>742</v>
      </c>
      <c r="P196" s="46">
        <v>1</v>
      </c>
      <c r="Q196" s="44" t="s">
        <v>89</v>
      </c>
      <c r="R196" s="44" t="s">
        <v>143</v>
      </c>
      <c r="S196" s="48"/>
    </row>
    <row r="197" spans="1:19" x14ac:dyDescent="0.25">
      <c r="A197" s="33">
        <v>187</v>
      </c>
      <c r="B197" s="34" t="s">
        <v>365</v>
      </c>
      <c r="C197" s="49" t="s">
        <v>366</v>
      </c>
      <c r="D197" s="46">
        <v>1</v>
      </c>
      <c r="E197" s="46" t="s">
        <v>88</v>
      </c>
      <c r="F197" s="47">
        <v>0</v>
      </c>
      <c r="G197" s="47">
        <v>229</v>
      </c>
      <c r="H197" s="47">
        <v>0</v>
      </c>
      <c r="I197" s="47">
        <v>0</v>
      </c>
      <c r="J197" s="39">
        <f t="shared" si="5"/>
        <v>229</v>
      </c>
      <c r="K197" s="47">
        <v>0</v>
      </c>
      <c r="L197" s="47">
        <v>0</v>
      </c>
      <c r="M197" s="47">
        <v>65</v>
      </c>
      <c r="N197" s="47">
        <v>100</v>
      </c>
      <c r="O197" s="39">
        <f t="shared" si="3"/>
        <v>165</v>
      </c>
      <c r="P197" s="46">
        <v>1</v>
      </c>
      <c r="Q197" s="44" t="s">
        <v>89</v>
      </c>
      <c r="R197" s="44" t="s">
        <v>143</v>
      </c>
      <c r="S197" s="48"/>
    </row>
    <row r="198" spans="1:19" x14ac:dyDescent="0.25">
      <c r="A198" s="45">
        <v>188</v>
      </c>
      <c r="B198" s="34" t="s">
        <v>367</v>
      </c>
      <c r="C198" s="49" t="s">
        <v>366</v>
      </c>
      <c r="D198" s="46">
        <v>1</v>
      </c>
      <c r="E198" s="46" t="s">
        <v>88</v>
      </c>
      <c r="F198" s="47">
        <v>0</v>
      </c>
      <c r="G198" s="47">
        <v>1134</v>
      </c>
      <c r="H198" s="47">
        <v>0</v>
      </c>
      <c r="I198" s="47">
        <v>122</v>
      </c>
      <c r="J198" s="39">
        <f t="shared" si="5"/>
        <v>1256</v>
      </c>
      <c r="K198" s="47">
        <v>0</v>
      </c>
      <c r="L198" s="47">
        <v>0</v>
      </c>
      <c r="M198" s="47">
        <v>0</v>
      </c>
      <c r="N198" s="47">
        <v>988</v>
      </c>
      <c r="O198" s="39">
        <f t="shared" si="3"/>
        <v>988</v>
      </c>
      <c r="P198" s="46">
        <v>1</v>
      </c>
      <c r="Q198" s="44" t="s">
        <v>89</v>
      </c>
      <c r="R198" s="44" t="s">
        <v>90</v>
      </c>
      <c r="S198" s="48"/>
    </row>
    <row r="199" spans="1:19" x14ac:dyDescent="0.25">
      <c r="A199" s="45">
        <v>189</v>
      </c>
      <c r="B199" s="34" t="s">
        <v>368</v>
      </c>
      <c r="C199" s="49" t="s">
        <v>369</v>
      </c>
      <c r="D199" s="46">
        <v>2</v>
      </c>
      <c r="E199" s="46" t="s">
        <v>88</v>
      </c>
      <c r="F199" s="47">
        <v>0</v>
      </c>
      <c r="G199" s="47">
        <v>946</v>
      </c>
      <c r="H199" s="47">
        <v>0</v>
      </c>
      <c r="I199" s="47">
        <v>27</v>
      </c>
      <c r="J199" s="39">
        <f t="shared" si="5"/>
        <v>973</v>
      </c>
      <c r="K199" s="47">
        <v>0</v>
      </c>
      <c r="L199" s="47">
        <v>0</v>
      </c>
      <c r="M199" s="47">
        <v>0</v>
      </c>
      <c r="N199" s="47">
        <v>275</v>
      </c>
      <c r="O199" s="39">
        <f t="shared" si="3"/>
        <v>275</v>
      </c>
      <c r="P199" s="46">
        <v>1</v>
      </c>
      <c r="Q199" s="44" t="s">
        <v>89</v>
      </c>
      <c r="R199" s="44" t="s">
        <v>90</v>
      </c>
      <c r="S199" s="48"/>
    </row>
    <row r="200" spans="1:19" x14ac:dyDescent="0.25">
      <c r="A200" s="33">
        <v>190</v>
      </c>
      <c r="B200" s="34" t="s">
        <v>370</v>
      </c>
      <c r="C200" s="49" t="s">
        <v>371</v>
      </c>
      <c r="D200" s="46">
        <v>2</v>
      </c>
      <c r="E200" s="46" t="s">
        <v>88</v>
      </c>
      <c r="F200" s="47">
        <v>0</v>
      </c>
      <c r="G200" s="47">
        <v>57</v>
      </c>
      <c r="H200" s="47">
        <v>0</v>
      </c>
      <c r="I200" s="47">
        <v>0</v>
      </c>
      <c r="J200" s="39">
        <f t="shared" si="5"/>
        <v>57</v>
      </c>
      <c r="K200" s="47">
        <v>0</v>
      </c>
      <c r="L200" s="47">
        <v>0</v>
      </c>
      <c r="M200" s="47">
        <v>181</v>
      </c>
      <c r="N200" s="47">
        <v>196</v>
      </c>
      <c r="O200" s="39">
        <f t="shared" si="3"/>
        <v>377</v>
      </c>
      <c r="P200" s="46">
        <v>1</v>
      </c>
      <c r="Q200" s="44" t="s">
        <v>89</v>
      </c>
      <c r="R200" s="44" t="s">
        <v>95</v>
      </c>
      <c r="S200" s="48"/>
    </row>
    <row r="201" spans="1:19" x14ac:dyDescent="0.25">
      <c r="A201" s="45">
        <v>191</v>
      </c>
      <c r="B201" s="34" t="s">
        <v>370</v>
      </c>
      <c r="C201" s="49" t="s">
        <v>371</v>
      </c>
      <c r="D201" s="46">
        <v>2</v>
      </c>
      <c r="E201" s="46" t="s">
        <v>92</v>
      </c>
      <c r="F201" s="47">
        <v>0</v>
      </c>
      <c r="G201" s="47">
        <v>0</v>
      </c>
      <c r="H201" s="47">
        <v>0</v>
      </c>
      <c r="I201" s="47">
        <v>0</v>
      </c>
      <c r="J201" s="39">
        <f t="shared" si="5"/>
        <v>0</v>
      </c>
      <c r="K201" s="47">
        <v>0</v>
      </c>
      <c r="L201" s="47">
        <v>394</v>
      </c>
      <c r="M201" s="47">
        <v>0</v>
      </c>
      <c r="N201" s="47">
        <v>0</v>
      </c>
      <c r="O201" s="39">
        <f t="shared" si="3"/>
        <v>394</v>
      </c>
      <c r="P201" s="46">
        <v>1</v>
      </c>
      <c r="Q201" s="44" t="s">
        <v>89</v>
      </c>
      <c r="R201" s="44" t="s">
        <v>95</v>
      </c>
      <c r="S201" s="48" t="s">
        <v>372</v>
      </c>
    </row>
    <row r="202" spans="1:19" x14ac:dyDescent="0.25">
      <c r="A202" s="45">
        <v>192</v>
      </c>
      <c r="B202" s="34" t="s">
        <v>373</v>
      </c>
      <c r="C202" s="49" t="s">
        <v>374</v>
      </c>
      <c r="D202" s="46">
        <v>3</v>
      </c>
      <c r="E202" s="46" t="s">
        <v>88</v>
      </c>
      <c r="F202" s="47">
        <v>937</v>
      </c>
      <c r="G202" s="47">
        <v>340</v>
      </c>
      <c r="H202" s="47">
        <v>57</v>
      </c>
      <c r="I202" s="47">
        <v>63</v>
      </c>
      <c r="J202" s="39">
        <f t="shared" si="5"/>
        <v>1397</v>
      </c>
      <c r="K202" s="47">
        <v>0</v>
      </c>
      <c r="L202" s="47">
        <v>158</v>
      </c>
      <c r="M202" s="47">
        <v>0</v>
      </c>
      <c r="N202" s="47">
        <v>1407</v>
      </c>
      <c r="O202" s="39">
        <f t="shared" si="3"/>
        <v>1565</v>
      </c>
      <c r="P202" s="46">
        <v>1</v>
      </c>
      <c r="Q202" s="44" t="s">
        <v>89</v>
      </c>
      <c r="R202" s="44" t="s">
        <v>95</v>
      </c>
      <c r="S202" s="48" t="s">
        <v>300</v>
      </c>
    </row>
    <row r="203" spans="1:19" x14ac:dyDescent="0.25">
      <c r="A203" s="33">
        <v>193</v>
      </c>
      <c r="B203" s="34" t="s">
        <v>373</v>
      </c>
      <c r="C203" s="49" t="s">
        <v>374</v>
      </c>
      <c r="D203" s="46">
        <v>3</v>
      </c>
      <c r="E203" s="46" t="s">
        <v>92</v>
      </c>
      <c r="F203" s="47">
        <v>0</v>
      </c>
      <c r="G203" s="47">
        <v>0</v>
      </c>
      <c r="H203" s="47">
        <v>0</v>
      </c>
      <c r="I203" s="47">
        <v>0</v>
      </c>
      <c r="J203" s="39">
        <f t="shared" si="5"/>
        <v>0</v>
      </c>
      <c r="K203" s="47">
        <v>0</v>
      </c>
      <c r="L203" s="47">
        <v>0</v>
      </c>
      <c r="M203" s="47">
        <v>118</v>
      </c>
      <c r="N203" s="47">
        <v>7</v>
      </c>
      <c r="O203" s="39">
        <f t="shared" si="3"/>
        <v>125</v>
      </c>
      <c r="P203" s="46">
        <v>1</v>
      </c>
      <c r="Q203" s="44" t="s">
        <v>89</v>
      </c>
      <c r="R203" s="44" t="s">
        <v>95</v>
      </c>
      <c r="S203" s="48" t="s">
        <v>300</v>
      </c>
    </row>
    <row r="204" spans="1:19" x14ac:dyDescent="0.25">
      <c r="A204" s="45">
        <v>194</v>
      </c>
      <c r="B204" s="34" t="s">
        <v>375</v>
      </c>
      <c r="C204" s="49" t="s">
        <v>376</v>
      </c>
      <c r="D204" s="46">
        <v>1</v>
      </c>
      <c r="E204" s="46" t="s">
        <v>88</v>
      </c>
      <c r="F204" s="47">
        <v>0</v>
      </c>
      <c r="G204" s="47">
        <v>28</v>
      </c>
      <c r="H204" s="47">
        <v>0</v>
      </c>
      <c r="I204" s="47">
        <v>34</v>
      </c>
      <c r="J204" s="39">
        <f t="shared" si="5"/>
        <v>62</v>
      </c>
      <c r="K204" s="47">
        <v>0</v>
      </c>
      <c r="L204" s="47">
        <v>622</v>
      </c>
      <c r="M204" s="47">
        <v>0</v>
      </c>
      <c r="N204" s="47">
        <v>396</v>
      </c>
      <c r="O204" s="39">
        <f t="shared" si="3"/>
        <v>1018</v>
      </c>
      <c r="P204" s="46">
        <v>1</v>
      </c>
      <c r="Q204" s="44" t="s">
        <v>89</v>
      </c>
      <c r="R204" s="44" t="s">
        <v>90</v>
      </c>
      <c r="S204" s="48"/>
    </row>
    <row r="205" spans="1:19" x14ac:dyDescent="0.25">
      <c r="A205" s="45">
        <v>195</v>
      </c>
      <c r="B205" s="34" t="s">
        <v>377</v>
      </c>
      <c r="C205" s="49" t="s">
        <v>376</v>
      </c>
      <c r="D205" s="46">
        <v>1</v>
      </c>
      <c r="E205" s="46" t="s">
        <v>88</v>
      </c>
      <c r="F205" s="47">
        <v>0</v>
      </c>
      <c r="G205" s="47">
        <v>186</v>
      </c>
      <c r="H205" s="47">
        <v>0</v>
      </c>
      <c r="I205" s="47">
        <v>0</v>
      </c>
      <c r="J205" s="39">
        <f t="shared" si="5"/>
        <v>186</v>
      </c>
      <c r="K205" s="47">
        <v>0</v>
      </c>
      <c r="L205" s="47">
        <v>53</v>
      </c>
      <c r="M205" s="47">
        <v>0</v>
      </c>
      <c r="N205" s="47">
        <v>127</v>
      </c>
      <c r="O205" s="39">
        <f t="shared" si="3"/>
        <v>180</v>
      </c>
      <c r="P205" s="46">
        <v>1</v>
      </c>
      <c r="Q205" s="44" t="s">
        <v>89</v>
      </c>
      <c r="R205" s="44" t="s">
        <v>143</v>
      </c>
      <c r="S205" s="48"/>
    </row>
    <row r="206" spans="1:19" x14ac:dyDescent="0.25">
      <c r="A206" s="33">
        <v>196</v>
      </c>
      <c r="B206" s="34" t="s">
        <v>377</v>
      </c>
      <c r="C206" s="49" t="s">
        <v>376</v>
      </c>
      <c r="D206" s="46">
        <v>1</v>
      </c>
      <c r="E206" s="46" t="s">
        <v>92</v>
      </c>
      <c r="F206" s="47">
        <v>0</v>
      </c>
      <c r="G206" s="47">
        <v>0</v>
      </c>
      <c r="H206" s="47">
        <v>0</v>
      </c>
      <c r="I206" s="47">
        <v>0</v>
      </c>
      <c r="J206" s="39">
        <f t="shared" si="5"/>
        <v>0</v>
      </c>
      <c r="K206" s="47">
        <v>0</v>
      </c>
      <c r="L206" s="47">
        <v>175</v>
      </c>
      <c r="M206" s="47">
        <v>0</v>
      </c>
      <c r="N206" s="47">
        <v>0</v>
      </c>
      <c r="O206" s="39">
        <f t="shared" si="3"/>
        <v>175</v>
      </c>
      <c r="P206" s="46">
        <v>1</v>
      </c>
      <c r="Q206" s="44" t="s">
        <v>89</v>
      </c>
      <c r="R206" s="44" t="s">
        <v>95</v>
      </c>
      <c r="S206" s="48" t="s">
        <v>372</v>
      </c>
    </row>
    <row r="207" spans="1:19" x14ac:dyDescent="0.25">
      <c r="A207" s="45">
        <v>197</v>
      </c>
      <c r="B207" s="34" t="s">
        <v>367</v>
      </c>
      <c r="C207" s="49" t="s">
        <v>378</v>
      </c>
      <c r="D207" s="46">
        <v>1</v>
      </c>
      <c r="E207" s="46" t="s">
        <v>88</v>
      </c>
      <c r="F207" s="47">
        <v>439</v>
      </c>
      <c r="G207" s="47">
        <v>240</v>
      </c>
      <c r="H207" s="47">
        <v>90</v>
      </c>
      <c r="I207" s="47">
        <v>167</v>
      </c>
      <c r="J207" s="39">
        <f t="shared" si="5"/>
        <v>936</v>
      </c>
      <c r="K207" s="47">
        <v>0</v>
      </c>
      <c r="L207" s="47">
        <v>0</v>
      </c>
      <c r="M207" s="47">
        <v>0</v>
      </c>
      <c r="N207" s="47">
        <v>535</v>
      </c>
      <c r="O207" s="39">
        <f t="shared" si="3"/>
        <v>535</v>
      </c>
      <c r="P207" s="46">
        <v>1</v>
      </c>
      <c r="Q207" s="44" t="s">
        <v>89</v>
      </c>
      <c r="R207" s="44" t="s">
        <v>143</v>
      </c>
      <c r="S207" s="48"/>
    </row>
    <row r="208" spans="1:19" x14ac:dyDescent="0.25">
      <c r="A208" s="45">
        <v>198</v>
      </c>
      <c r="B208" s="54" t="s">
        <v>379</v>
      </c>
      <c r="C208" s="55" t="s">
        <v>380</v>
      </c>
      <c r="D208" s="40">
        <v>2</v>
      </c>
      <c r="E208" s="40" t="s">
        <v>88</v>
      </c>
      <c r="F208" s="47">
        <v>336</v>
      </c>
      <c r="G208" s="47">
        <v>312</v>
      </c>
      <c r="H208" s="47">
        <v>0</v>
      </c>
      <c r="I208" s="47">
        <v>192</v>
      </c>
      <c r="J208" s="39">
        <f t="shared" si="5"/>
        <v>840</v>
      </c>
      <c r="K208" s="47">
        <v>0</v>
      </c>
      <c r="L208" s="47">
        <v>0</v>
      </c>
      <c r="M208" s="47">
        <v>0</v>
      </c>
      <c r="N208" s="47">
        <v>144</v>
      </c>
      <c r="O208" s="39">
        <f t="shared" si="3"/>
        <v>144</v>
      </c>
      <c r="P208" s="46">
        <v>1</v>
      </c>
      <c r="Q208" s="44" t="s">
        <v>89</v>
      </c>
      <c r="R208" s="44" t="s">
        <v>90</v>
      </c>
      <c r="S208" s="48"/>
    </row>
    <row r="209" spans="1:19" x14ac:dyDescent="0.25">
      <c r="A209" s="33">
        <v>199</v>
      </c>
      <c r="B209" s="54" t="s">
        <v>381</v>
      </c>
      <c r="C209" s="55" t="s">
        <v>382</v>
      </c>
      <c r="D209" s="40">
        <v>2</v>
      </c>
      <c r="E209" s="40" t="s">
        <v>88</v>
      </c>
      <c r="F209" s="47">
        <v>73</v>
      </c>
      <c r="G209" s="47">
        <v>38</v>
      </c>
      <c r="H209" s="47">
        <v>0</v>
      </c>
      <c r="I209" s="47">
        <v>0</v>
      </c>
      <c r="J209" s="39">
        <f t="shared" si="5"/>
        <v>111</v>
      </c>
      <c r="K209" s="47">
        <v>0</v>
      </c>
      <c r="L209" s="47">
        <v>0</v>
      </c>
      <c r="M209" s="47">
        <v>0</v>
      </c>
      <c r="N209" s="47">
        <v>43</v>
      </c>
      <c r="O209" s="39">
        <f t="shared" si="3"/>
        <v>43</v>
      </c>
      <c r="P209" s="46">
        <v>1</v>
      </c>
      <c r="Q209" s="44" t="s">
        <v>89</v>
      </c>
      <c r="R209" s="44" t="s">
        <v>95</v>
      </c>
      <c r="S209" s="48"/>
    </row>
    <row r="210" spans="1:19" x14ac:dyDescent="0.25">
      <c r="A210" s="45">
        <v>200</v>
      </c>
      <c r="B210" s="54" t="s">
        <v>383</v>
      </c>
      <c r="C210" s="55" t="s">
        <v>384</v>
      </c>
      <c r="D210" s="40">
        <v>2</v>
      </c>
      <c r="E210" s="40" t="s">
        <v>88</v>
      </c>
      <c r="F210" s="47">
        <v>525</v>
      </c>
      <c r="G210" s="47">
        <v>463</v>
      </c>
      <c r="H210" s="47">
        <v>237</v>
      </c>
      <c r="I210" s="47">
        <v>353</v>
      </c>
      <c r="J210" s="39">
        <f t="shared" si="5"/>
        <v>1578</v>
      </c>
      <c r="K210" s="47">
        <v>0</v>
      </c>
      <c r="L210" s="47">
        <v>0</v>
      </c>
      <c r="M210" s="47">
        <v>0</v>
      </c>
      <c r="N210" s="47">
        <v>969</v>
      </c>
      <c r="O210" s="39">
        <f t="shared" si="3"/>
        <v>969</v>
      </c>
      <c r="P210" s="46">
        <v>1</v>
      </c>
      <c r="Q210" s="44" t="s">
        <v>89</v>
      </c>
      <c r="R210" s="44" t="s">
        <v>90</v>
      </c>
      <c r="S210" s="48"/>
    </row>
    <row r="211" spans="1:19" x14ac:dyDescent="0.25">
      <c r="A211" s="45">
        <v>201</v>
      </c>
      <c r="B211" s="54" t="s">
        <v>383</v>
      </c>
      <c r="C211" s="55" t="s">
        <v>385</v>
      </c>
      <c r="D211" s="40">
        <v>2</v>
      </c>
      <c r="E211" s="40" t="s">
        <v>88</v>
      </c>
      <c r="F211" s="47">
        <v>327</v>
      </c>
      <c r="G211" s="47">
        <v>384</v>
      </c>
      <c r="H211" s="47">
        <v>17</v>
      </c>
      <c r="I211" s="47">
        <v>13</v>
      </c>
      <c r="J211" s="39">
        <f t="shared" si="5"/>
        <v>741</v>
      </c>
      <c r="K211" s="47">
        <v>0</v>
      </c>
      <c r="L211" s="47">
        <v>0</v>
      </c>
      <c r="M211" s="47">
        <v>0</v>
      </c>
      <c r="N211" s="47">
        <v>506</v>
      </c>
      <c r="O211" s="39">
        <f t="shared" si="3"/>
        <v>506</v>
      </c>
      <c r="P211" s="46">
        <v>1</v>
      </c>
      <c r="Q211" s="44" t="s">
        <v>89</v>
      </c>
      <c r="R211" s="44" t="s">
        <v>90</v>
      </c>
      <c r="S211" s="48"/>
    </row>
    <row r="212" spans="1:19" ht="27" x14ac:dyDescent="0.25">
      <c r="A212" s="33">
        <v>202</v>
      </c>
      <c r="B212" s="54" t="s">
        <v>383</v>
      </c>
      <c r="C212" s="55" t="s">
        <v>386</v>
      </c>
      <c r="D212" s="40">
        <v>2</v>
      </c>
      <c r="E212" s="40" t="s">
        <v>88</v>
      </c>
      <c r="F212" s="47">
        <v>322</v>
      </c>
      <c r="G212" s="47">
        <v>27</v>
      </c>
      <c r="H212" s="47">
        <v>0</v>
      </c>
      <c r="I212" s="47">
        <v>0</v>
      </c>
      <c r="J212" s="39">
        <f t="shared" si="5"/>
        <v>349</v>
      </c>
      <c r="K212" s="47">
        <v>0</v>
      </c>
      <c r="L212" s="47">
        <v>0</v>
      </c>
      <c r="M212" s="47">
        <v>0</v>
      </c>
      <c r="N212" s="47">
        <v>327</v>
      </c>
      <c r="O212" s="39">
        <f t="shared" si="3"/>
        <v>327</v>
      </c>
      <c r="P212" s="46">
        <v>1</v>
      </c>
      <c r="Q212" s="44" t="s">
        <v>89</v>
      </c>
      <c r="R212" s="44" t="s">
        <v>90</v>
      </c>
      <c r="S212" s="48"/>
    </row>
    <row r="213" spans="1:19" ht="27" x14ac:dyDescent="0.25">
      <c r="A213" s="45">
        <v>203</v>
      </c>
      <c r="B213" s="54" t="s">
        <v>383</v>
      </c>
      <c r="C213" s="55" t="s">
        <v>387</v>
      </c>
      <c r="D213" s="40">
        <v>2</v>
      </c>
      <c r="E213" s="40" t="s">
        <v>88</v>
      </c>
      <c r="F213" s="47">
        <v>371</v>
      </c>
      <c r="G213" s="47">
        <v>145</v>
      </c>
      <c r="H213" s="47">
        <v>0</v>
      </c>
      <c r="I213" s="47">
        <v>65</v>
      </c>
      <c r="J213" s="39">
        <f t="shared" si="5"/>
        <v>581</v>
      </c>
      <c r="K213" s="47">
        <v>0</v>
      </c>
      <c r="L213" s="47">
        <v>0</v>
      </c>
      <c r="M213" s="47">
        <v>0</v>
      </c>
      <c r="N213" s="47">
        <v>291</v>
      </c>
      <c r="O213" s="39">
        <f t="shared" si="3"/>
        <v>291</v>
      </c>
      <c r="P213" s="46">
        <v>1</v>
      </c>
      <c r="Q213" s="44" t="s">
        <v>89</v>
      </c>
      <c r="R213" s="44" t="s">
        <v>90</v>
      </c>
      <c r="S213" s="48"/>
    </row>
    <row r="214" spans="1:19" x14ac:dyDescent="0.25">
      <c r="A214" s="45">
        <v>204</v>
      </c>
      <c r="B214" s="34" t="s">
        <v>388</v>
      </c>
      <c r="C214" s="49" t="s">
        <v>389</v>
      </c>
      <c r="D214" s="46">
        <v>2</v>
      </c>
      <c r="E214" s="46" t="s">
        <v>88</v>
      </c>
      <c r="F214" s="47">
        <v>966</v>
      </c>
      <c r="G214" s="47">
        <v>62</v>
      </c>
      <c r="H214" s="47">
        <v>0</v>
      </c>
      <c r="I214" s="47">
        <v>0</v>
      </c>
      <c r="J214" s="39">
        <f t="shared" si="5"/>
        <v>1028</v>
      </c>
      <c r="K214" s="47">
        <v>0</v>
      </c>
      <c r="L214" s="47">
        <v>0</v>
      </c>
      <c r="M214" s="47">
        <v>0</v>
      </c>
      <c r="N214" s="47">
        <v>154</v>
      </c>
      <c r="O214" s="39">
        <f t="shared" si="3"/>
        <v>154</v>
      </c>
      <c r="P214" s="46">
        <v>1</v>
      </c>
      <c r="Q214" s="44" t="s">
        <v>89</v>
      </c>
      <c r="R214" s="44" t="s">
        <v>143</v>
      </c>
      <c r="S214" s="48"/>
    </row>
    <row r="215" spans="1:19" x14ac:dyDescent="0.25">
      <c r="A215" s="33">
        <v>205</v>
      </c>
      <c r="B215" s="34" t="s">
        <v>388</v>
      </c>
      <c r="C215" s="49" t="s">
        <v>389</v>
      </c>
      <c r="D215" s="46">
        <v>2</v>
      </c>
      <c r="E215" s="46" t="s">
        <v>92</v>
      </c>
      <c r="F215" s="47">
        <v>0</v>
      </c>
      <c r="G215" s="47">
        <v>0</v>
      </c>
      <c r="H215" s="47">
        <v>0</v>
      </c>
      <c r="I215" s="47">
        <v>0</v>
      </c>
      <c r="J215" s="39">
        <f t="shared" si="5"/>
        <v>0</v>
      </c>
      <c r="K215" s="47">
        <v>0</v>
      </c>
      <c r="L215" s="47">
        <v>0</v>
      </c>
      <c r="M215" s="47">
        <v>329</v>
      </c>
      <c r="N215" s="47">
        <v>0</v>
      </c>
      <c r="O215" s="39">
        <f t="shared" si="3"/>
        <v>329</v>
      </c>
      <c r="P215" s="46">
        <v>1</v>
      </c>
      <c r="Q215" s="44" t="s">
        <v>89</v>
      </c>
      <c r="R215" s="44" t="s">
        <v>90</v>
      </c>
      <c r="S215" s="48"/>
    </row>
    <row r="216" spans="1:19" x14ac:dyDescent="0.25">
      <c r="A216" s="45">
        <v>206</v>
      </c>
      <c r="B216" s="34" t="s">
        <v>390</v>
      </c>
      <c r="C216" s="49" t="s">
        <v>391</v>
      </c>
      <c r="D216" s="46">
        <v>2</v>
      </c>
      <c r="E216" s="46" t="s">
        <v>88</v>
      </c>
      <c r="F216" s="47">
        <v>855</v>
      </c>
      <c r="G216" s="47">
        <v>463</v>
      </c>
      <c r="H216" s="47">
        <v>13</v>
      </c>
      <c r="I216" s="47">
        <v>76</v>
      </c>
      <c r="J216" s="39">
        <f t="shared" si="5"/>
        <v>1407</v>
      </c>
      <c r="K216" s="47">
        <v>0</v>
      </c>
      <c r="L216" s="47">
        <v>0</v>
      </c>
      <c r="M216" s="47">
        <v>0</v>
      </c>
      <c r="N216" s="47">
        <v>590</v>
      </c>
      <c r="O216" s="39">
        <f t="shared" si="3"/>
        <v>590</v>
      </c>
      <c r="P216" s="46">
        <v>1</v>
      </c>
      <c r="Q216" s="44" t="s">
        <v>89</v>
      </c>
      <c r="R216" s="44" t="s">
        <v>95</v>
      </c>
      <c r="S216" s="48"/>
    </row>
    <row r="217" spans="1:19" x14ac:dyDescent="0.25">
      <c r="A217" s="45">
        <v>207</v>
      </c>
      <c r="B217" s="34" t="s">
        <v>392</v>
      </c>
      <c r="C217" s="49" t="s">
        <v>393</v>
      </c>
      <c r="D217" s="46">
        <v>2</v>
      </c>
      <c r="E217" s="46" t="s">
        <v>88</v>
      </c>
      <c r="F217" s="47">
        <v>0</v>
      </c>
      <c r="G217" s="47">
        <v>410</v>
      </c>
      <c r="H217" s="47"/>
      <c r="I217" s="47">
        <v>65</v>
      </c>
      <c r="J217" s="39">
        <f t="shared" si="5"/>
        <v>475</v>
      </c>
      <c r="K217" s="47">
        <v>0</v>
      </c>
      <c r="L217" s="47">
        <v>0</v>
      </c>
      <c r="M217" s="47">
        <v>0</v>
      </c>
      <c r="N217" s="47">
        <v>114</v>
      </c>
      <c r="O217" s="39">
        <f t="shared" si="3"/>
        <v>114</v>
      </c>
      <c r="P217" s="46">
        <v>1</v>
      </c>
      <c r="Q217" s="44" t="s">
        <v>89</v>
      </c>
      <c r="R217" s="44" t="s">
        <v>95</v>
      </c>
      <c r="S217" s="48"/>
    </row>
    <row r="218" spans="1:19" x14ac:dyDescent="0.25">
      <c r="A218" s="33">
        <v>208</v>
      </c>
      <c r="B218" s="34" t="s">
        <v>392</v>
      </c>
      <c r="C218" s="49" t="s">
        <v>393</v>
      </c>
      <c r="D218" s="46">
        <v>2</v>
      </c>
      <c r="E218" s="46" t="s">
        <v>92</v>
      </c>
      <c r="F218" s="47">
        <v>0</v>
      </c>
      <c r="G218" s="47">
        <v>0</v>
      </c>
      <c r="H218" s="47">
        <v>0</v>
      </c>
      <c r="I218" s="47">
        <v>0</v>
      </c>
      <c r="J218" s="39">
        <f t="shared" si="5"/>
        <v>0</v>
      </c>
      <c r="K218" s="47">
        <v>0</v>
      </c>
      <c r="L218" s="47">
        <v>137</v>
      </c>
      <c r="M218" s="47">
        <v>226</v>
      </c>
      <c r="N218" s="47">
        <v>0</v>
      </c>
      <c r="O218" s="39">
        <f t="shared" si="3"/>
        <v>363</v>
      </c>
      <c r="P218" s="46">
        <v>1</v>
      </c>
      <c r="Q218" s="44" t="s">
        <v>89</v>
      </c>
      <c r="R218" s="44" t="s">
        <v>95</v>
      </c>
      <c r="S218" s="48"/>
    </row>
    <row r="219" spans="1:19" x14ac:dyDescent="0.25">
      <c r="A219" s="45">
        <v>209</v>
      </c>
      <c r="B219" s="34" t="s">
        <v>394</v>
      </c>
      <c r="C219" s="49" t="s">
        <v>395</v>
      </c>
      <c r="D219" s="46">
        <v>2</v>
      </c>
      <c r="E219" s="46" t="s">
        <v>88</v>
      </c>
      <c r="F219" s="47">
        <v>0</v>
      </c>
      <c r="G219" s="47">
        <v>335</v>
      </c>
      <c r="H219" s="47">
        <v>0</v>
      </c>
      <c r="I219" s="47">
        <v>1263</v>
      </c>
      <c r="J219" s="39">
        <f t="shared" si="5"/>
        <v>1598</v>
      </c>
      <c r="K219" s="47">
        <v>0</v>
      </c>
      <c r="L219" s="47">
        <v>0</v>
      </c>
      <c r="M219" s="47">
        <v>0</v>
      </c>
      <c r="N219" s="47">
        <v>27</v>
      </c>
      <c r="O219" s="39">
        <f t="shared" si="3"/>
        <v>27</v>
      </c>
      <c r="P219" s="46">
        <v>1</v>
      </c>
      <c r="Q219" s="44" t="s">
        <v>89</v>
      </c>
      <c r="R219" s="44" t="s">
        <v>143</v>
      </c>
      <c r="S219" s="48" t="s">
        <v>396</v>
      </c>
    </row>
    <row r="220" spans="1:19" x14ac:dyDescent="0.25">
      <c r="A220" s="45">
        <v>210</v>
      </c>
      <c r="B220" s="34" t="s">
        <v>397</v>
      </c>
      <c r="C220" s="49" t="s">
        <v>398</v>
      </c>
      <c r="D220" s="46">
        <v>4</v>
      </c>
      <c r="E220" s="46" t="s">
        <v>88</v>
      </c>
      <c r="F220" s="47">
        <v>0</v>
      </c>
      <c r="G220" s="47">
        <v>0</v>
      </c>
      <c r="H220" s="47">
        <v>0</v>
      </c>
      <c r="I220" s="47">
        <v>0</v>
      </c>
      <c r="J220" s="39">
        <f t="shared" si="5"/>
        <v>0</v>
      </c>
      <c r="K220" s="47">
        <v>0</v>
      </c>
      <c r="L220" s="47">
        <v>0</v>
      </c>
      <c r="M220" s="47">
        <v>0</v>
      </c>
      <c r="N220" s="47">
        <v>6930</v>
      </c>
      <c r="O220" s="39">
        <f t="shared" si="3"/>
        <v>6930</v>
      </c>
      <c r="P220" s="46">
        <v>1</v>
      </c>
      <c r="Q220" s="44" t="s">
        <v>89</v>
      </c>
      <c r="R220" s="44" t="s">
        <v>95</v>
      </c>
      <c r="S220" s="48" t="s">
        <v>399</v>
      </c>
    </row>
    <row r="221" spans="1:19" x14ac:dyDescent="0.25">
      <c r="A221" s="33">
        <v>211</v>
      </c>
      <c r="B221" s="34" t="s">
        <v>400</v>
      </c>
      <c r="C221" s="49" t="s">
        <v>401</v>
      </c>
      <c r="D221" s="46">
        <v>2</v>
      </c>
      <c r="E221" s="46" t="s">
        <v>88</v>
      </c>
      <c r="F221" s="47">
        <v>0</v>
      </c>
      <c r="G221" s="47">
        <v>0</v>
      </c>
      <c r="H221" s="47">
        <v>0</v>
      </c>
      <c r="I221" s="47">
        <v>214</v>
      </c>
      <c r="J221" s="39">
        <f t="shared" si="5"/>
        <v>214</v>
      </c>
      <c r="K221" s="47">
        <v>0</v>
      </c>
      <c r="L221" s="47">
        <v>0</v>
      </c>
      <c r="M221" s="47">
        <v>0</v>
      </c>
      <c r="N221" s="47">
        <v>7559</v>
      </c>
      <c r="O221" s="39">
        <f t="shared" si="3"/>
        <v>7559</v>
      </c>
      <c r="P221" s="46">
        <v>1</v>
      </c>
      <c r="Q221" s="44" t="s">
        <v>89</v>
      </c>
      <c r="R221" s="44" t="s">
        <v>90</v>
      </c>
      <c r="S221" s="48"/>
    </row>
    <row r="222" spans="1:19" x14ac:dyDescent="0.25">
      <c r="A222" s="45">
        <v>212</v>
      </c>
      <c r="B222" s="34" t="s">
        <v>400</v>
      </c>
      <c r="C222" s="49" t="s">
        <v>125</v>
      </c>
      <c r="D222" s="46">
        <v>2</v>
      </c>
      <c r="E222" s="46" t="s">
        <v>92</v>
      </c>
      <c r="F222" s="47">
        <v>0</v>
      </c>
      <c r="G222" s="47">
        <v>67</v>
      </c>
      <c r="H222" s="47">
        <v>0</v>
      </c>
      <c r="I222" s="47">
        <v>1661</v>
      </c>
      <c r="J222" s="39">
        <f t="shared" si="5"/>
        <v>1728</v>
      </c>
      <c r="K222" s="47">
        <v>0</v>
      </c>
      <c r="L222" s="47">
        <v>0</v>
      </c>
      <c r="M222" s="47">
        <v>0</v>
      </c>
      <c r="N222" s="47">
        <v>3687</v>
      </c>
      <c r="O222" s="39">
        <f t="shared" si="3"/>
        <v>3687</v>
      </c>
      <c r="P222" s="46">
        <v>1</v>
      </c>
      <c r="Q222" s="44" t="s">
        <v>89</v>
      </c>
      <c r="R222" s="44" t="s">
        <v>90</v>
      </c>
      <c r="S222" s="48"/>
    </row>
    <row r="223" spans="1:19" x14ac:dyDescent="0.25">
      <c r="A223" s="45">
        <v>213</v>
      </c>
      <c r="B223" s="34" t="s">
        <v>402</v>
      </c>
      <c r="C223" s="49" t="s">
        <v>403</v>
      </c>
      <c r="D223" s="46">
        <v>2</v>
      </c>
      <c r="E223" s="46" t="s">
        <v>88</v>
      </c>
      <c r="F223" s="47">
        <v>2598</v>
      </c>
      <c r="G223" s="47">
        <v>1400</v>
      </c>
      <c r="H223" s="47">
        <v>1107</v>
      </c>
      <c r="I223" s="47">
        <v>1414</v>
      </c>
      <c r="J223" s="39">
        <f t="shared" si="5"/>
        <v>6519</v>
      </c>
      <c r="K223" s="47">
        <v>0</v>
      </c>
      <c r="L223" s="47">
        <v>7706</v>
      </c>
      <c r="M223" s="47">
        <v>1193</v>
      </c>
      <c r="N223" s="47">
        <v>14749</v>
      </c>
      <c r="O223" s="39">
        <f t="shared" si="3"/>
        <v>23648</v>
      </c>
      <c r="P223" s="46">
        <v>1</v>
      </c>
      <c r="Q223" s="44" t="s">
        <v>14</v>
      </c>
      <c r="R223" s="44" t="s">
        <v>95</v>
      </c>
      <c r="S223" s="48"/>
    </row>
    <row r="224" spans="1:19" ht="27" x14ac:dyDescent="0.25">
      <c r="A224" s="33">
        <v>214</v>
      </c>
      <c r="B224" s="34" t="s">
        <v>404</v>
      </c>
      <c r="C224" s="49" t="s">
        <v>405</v>
      </c>
      <c r="D224" s="46">
        <v>1</v>
      </c>
      <c r="E224" s="46" t="s">
        <v>88</v>
      </c>
      <c r="F224" s="47">
        <v>0</v>
      </c>
      <c r="G224" s="47">
        <v>0</v>
      </c>
      <c r="H224" s="47">
        <v>0</v>
      </c>
      <c r="I224" s="47">
        <v>0</v>
      </c>
      <c r="J224" s="39">
        <f t="shared" si="5"/>
        <v>0</v>
      </c>
      <c r="K224" s="47">
        <v>0</v>
      </c>
      <c r="L224" s="47">
        <v>1531</v>
      </c>
      <c r="M224" s="47">
        <v>149</v>
      </c>
      <c r="N224" s="47">
        <v>0</v>
      </c>
      <c r="O224" s="39">
        <f t="shared" si="3"/>
        <v>1680</v>
      </c>
      <c r="P224" s="46">
        <v>1</v>
      </c>
      <c r="Q224" s="44" t="s">
        <v>406</v>
      </c>
      <c r="R224" s="44" t="s">
        <v>95</v>
      </c>
      <c r="S224" s="48"/>
    </row>
    <row r="225" spans="1:19" ht="27" x14ac:dyDescent="0.25">
      <c r="A225" s="45">
        <v>215</v>
      </c>
      <c r="B225" s="34" t="s">
        <v>404</v>
      </c>
      <c r="C225" s="49" t="s">
        <v>407</v>
      </c>
      <c r="D225" s="46">
        <v>2</v>
      </c>
      <c r="E225" s="46" t="s">
        <v>88</v>
      </c>
      <c r="F225" s="47">
        <v>0</v>
      </c>
      <c r="G225" s="47">
        <v>0</v>
      </c>
      <c r="H225" s="47">
        <v>0</v>
      </c>
      <c r="I225" s="47">
        <v>0</v>
      </c>
      <c r="J225" s="39">
        <f t="shared" si="5"/>
        <v>0</v>
      </c>
      <c r="K225" s="47">
        <v>0</v>
      </c>
      <c r="L225" s="47">
        <v>1221</v>
      </c>
      <c r="M225" s="47">
        <v>0</v>
      </c>
      <c r="N225" s="47">
        <v>0</v>
      </c>
      <c r="O225" s="39">
        <f t="shared" si="3"/>
        <v>1221</v>
      </c>
      <c r="P225" s="46">
        <v>1</v>
      </c>
      <c r="Q225" s="44" t="s">
        <v>89</v>
      </c>
      <c r="R225" s="44" t="s">
        <v>90</v>
      </c>
      <c r="S225" s="48"/>
    </row>
    <row r="226" spans="1:19" ht="27" x14ac:dyDescent="0.25">
      <c r="A226" s="45">
        <v>216</v>
      </c>
      <c r="B226" s="34" t="s">
        <v>404</v>
      </c>
      <c r="C226" s="49" t="s">
        <v>407</v>
      </c>
      <c r="D226" s="46">
        <v>2</v>
      </c>
      <c r="E226" s="46" t="s">
        <v>92</v>
      </c>
      <c r="F226" s="47">
        <v>0</v>
      </c>
      <c r="G226" s="47">
        <v>0</v>
      </c>
      <c r="H226" s="47">
        <v>0</v>
      </c>
      <c r="I226" s="47">
        <v>0</v>
      </c>
      <c r="J226" s="39">
        <f t="shared" si="5"/>
        <v>0</v>
      </c>
      <c r="K226" s="47">
        <v>0</v>
      </c>
      <c r="L226" s="47">
        <v>0</v>
      </c>
      <c r="M226" s="47">
        <v>310</v>
      </c>
      <c r="N226" s="47">
        <v>0</v>
      </c>
      <c r="O226" s="39">
        <f t="shared" si="3"/>
        <v>310</v>
      </c>
      <c r="P226" s="46">
        <v>1</v>
      </c>
      <c r="Q226" s="44" t="s">
        <v>89</v>
      </c>
      <c r="R226" s="44" t="s">
        <v>95</v>
      </c>
      <c r="S226" s="48"/>
    </row>
    <row r="227" spans="1:19" ht="27" x14ac:dyDescent="0.25">
      <c r="A227" s="33">
        <v>217</v>
      </c>
      <c r="B227" s="34" t="s">
        <v>404</v>
      </c>
      <c r="C227" s="49" t="s">
        <v>408</v>
      </c>
      <c r="D227" s="46">
        <v>1</v>
      </c>
      <c r="E227" s="46" t="s">
        <v>88</v>
      </c>
      <c r="F227" s="47">
        <v>0</v>
      </c>
      <c r="G227" s="47">
        <v>0</v>
      </c>
      <c r="H227" s="47">
        <v>0</v>
      </c>
      <c r="I227" s="47">
        <v>0</v>
      </c>
      <c r="J227" s="39">
        <f t="shared" si="5"/>
        <v>0</v>
      </c>
      <c r="K227" s="47">
        <v>0</v>
      </c>
      <c r="L227" s="47">
        <v>875</v>
      </c>
      <c r="M227" s="47">
        <v>31</v>
      </c>
      <c r="N227" s="47">
        <v>0</v>
      </c>
      <c r="O227" s="39">
        <f t="shared" si="3"/>
        <v>906</v>
      </c>
      <c r="P227" s="46">
        <v>1</v>
      </c>
      <c r="Q227" s="44" t="s">
        <v>89</v>
      </c>
      <c r="R227" s="44" t="s">
        <v>90</v>
      </c>
      <c r="S227" s="48"/>
    </row>
    <row r="228" spans="1:19" ht="27" x14ac:dyDescent="0.25">
      <c r="A228" s="45">
        <v>218</v>
      </c>
      <c r="B228" s="34" t="s">
        <v>404</v>
      </c>
      <c r="C228" s="49" t="s">
        <v>408</v>
      </c>
      <c r="D228" s="46">
        <v>1</v>
      </c>
      <c r="E228" s="46" t="s">
        <v>92</v>
      </c>
      <c r="F228" s="47">
        <v>0</v>
      </c>
      <c r="G228" s="47">
        <v>0</v>
      </c>
      <c r="H228" s="47">
        <v>0</v>
      </c>
      <c r="I228" s="47">
        <v>0</v>
      </c>
      <c r="J228" s="39">
        <f t="shared" si="5"/>
        <v>0</v>
      </c>
      <c r="K228" s="47">
        <v>0</v>
      </c>
      <c r="L228" s="47">
        <v>0</v>
      </c>
      <c r="M228" s="47">
        <v>101</v>
      </c>
      <c r="N228" s="47">
        <v>0</v>
      </c>
      <c r="O228" s="39">
        <f t="shared" si="3"/>
        <v>101</v>
      </c>
      <c r="P228" s="46">
        <v>1</v>
      </c>
      <c r="Q228" s="44" t="s">
        <v>89</v>
      </c>
      <c r="R228" s="44" t="s">
        <v>90</v>
      </c>
      <c r="S228" s="48"/>
    </row>
    <row r="229" spans="1:19" ht="27" x14ac:dyDescent="0.25">
      <c r="A229" s="45">
        <v>219</v>
      </c>
      <c r="B229" s="34" t="s">
        <v>404</v>
      </c>
      <c r="C229" s="49" t="s">
        <v>409</v>
      </c>
      <c r="D229" s="46">
        <v>2</v>
      </c>
      <c r="E229" s="46" t="s">
        <v>88</v>
      </c>
      <c r="F229" s="47">
        <v>0</v>
      </c>
      <c r="G229" s="47">
        <v>0</v>
      </c>
      <c r="H229" s="47">
        <v>0</v>
      </c>
      <c r="I229" s="47">
        <v>0</v>
      </c>
      <c r="J229" s="39">
        <f t="shared" si="5"/>
        <v>0</v>
      </c>
      <c r="K229" s="47">
        <v>0</v>
      </c>
      <c r="L229" s="47">
        <v>1268</v>
      </c>
      <c r="M229" s="47">
        <v>177</v>
      </c>
      <c r="N229" s="47">
        <v>0</v>
      </c>
      <c r="O229" s="39">
        <f t="shared" si="3"/>
        <v>1445</v>
      </c>
      <c r="P229" s="46">
        <v>1</v>
      </c>
      <c r="Q229" s="44" t="s">
        <v>89</v>
      </c>
      <c r="R229" s="44" t="s">
        <v>90</v>
      </c>
      <c r="S229" s="48"/>
    </row>
    <row r="230" spans="1:19" ht="27" x14ac:dyDescent="0.25">
      <c r="A230" s="33">
        <v>220</v>
      </c>
      <c r="B230" s="34" t="s">
        <v>404</v>
      </c>
      <c r="C230" s="49" t="s">
        <v>409</v>
      </c>
      <c r="D230" s="46">
        <v>2</v>
      </c>
      <c r="E230" s="46" t="s">
        <v>92</v>
      </c>
      <c r="F230" s="47">
        <v>0</v>
      </c>
      <c r="G230" s="47">
        <v>0</v>
      </c>
      <c r="H230" s="47">
        <v>0</v>
      </c>
      <c r="I230" s="47">
        <v>0</v>
      </c>
      <c r="J230" s="39">
        <f t="shared" si="5"/>
        <v>0</v>
      </c>
      <c r="K230" s="47">
        <v>0</v>
      </c>
      <c r="L230" s="47">
        <v>0</v>
      </c>
      <c r="M230" s="47">
        <v>123</v>
      </c>
      <c r="N230" s="47">
        <v>0</v>
      </c>
      <c r="O230" s="39">
        <f t="shared" si="3"/>
        <v>123</v>
      </c>
      <c r="P230" s="46">
        <v>1</v>
      </c>
      <c r="Q230" s="44" t="s">
        <v>89</v>
      </c>
      <c r="R230" s="44" t="s">
        <v>90</v>
      </c>
      <c r="S230" s="48"/>
    </row>
    <row r="231" spans="1:19" x14ac:dyDescent="0.25">
      <c r="A231" s="45">
        <v>221</v>
      </c>
      <c r="B231" s="34" t="s">
        <v>410</v>
      </c>
      <c r="C231" s="49" t="s">
        <v>411</v>
      </c>
      <c r="D231" s="46">
        <v>2</v>
      </c>
      <c r="E231" s="46" t="s">
        <v>88</v>
      </c>
      <c r="F231" s="47">
        <v>0</v>
      </c>
      <c r="G231" s="47">
        <v>30</v>
      </c>
      <c r="H231" s="47">
        <v>0</v>
      </c>
      <c r="I231" s="47">
        <v>6440</v>
      </c>
      <c r="J231" s="39">
        <f t="shared" si="5"/>
        <v>6470</v>
      </c>
      <c r="K231" s="47">
        <v>0</v>
      </c>
      <c r="L231" s="47">
        <v>0</v>
      </c>
      <c r="M231" s="47">
        <v>0</v>
      </c>
      <c r="N231" s="47">
        <v>822</v>
      </c>
      <c r="O231" s="39">
        <f t="shared" si="3"/>
        <v>822</v>
      </c>
      <c r="P231" s="46">
        <v>1</v>
      </c>
      <c r="Q231" s="44" t="s">
        <v>89</v>
      </c>
      <c r="R231" s="44" t="s">
        <v>95</v>
      </c>
      <c r="S231" s="48"/>
    </row>
    <row r="232" spans="1:19" x14ac:dyDescent="0.25">
      <c r="A232" s="45">
        <v>222</v>
      </c>
      <c r="B232" s="34" t="s">
        <v>410</v>
      </c>
      <c r="C232" s="49" t="s">
        <v>411</v>
      </c>
      <c r="D232" s="46">
        <v>2</v>
      </c>
      <c r="E232" s="46" t="s">
        <v>92</v>
      </c>
      <c r="F232" s="47">
        <v>0</v>
      </c>
      <c r="G232" s="47">
        <v>0</v>
      </c>
      <c r="H232" s="47">
        <v>0</v>
      </c>
      <c r="I232" s="47">
        <v>0</v>
      </c>
      <c r="J232" s="39">
        <f t="shared" si="5"/>
        <v>0</v>
      </c>
      <c r="K232" s="47">
        <v>0</v>
      </c>
      <c r="L232" s="47">
        <v>0</v>
      </c>
      <c r="M232" s="47">
        <v>0</v>
      </c>
      <c r="N232" s="47">
        <v>302</v>
      </c>
      <c r="O232" s="39">
        <f t="shared" si="3"/>
        <v>302</v>
      </c>
      <c r="P232" s="46">
        <v>1</v>
      </c>
      <c r="Q232" s="44" t="s">
        <v>89</v>
      </c>
      <c r="R232" s="44" t="s">
        <v>95</v>
      </c>
      <c r="S232" s="48"/>
    </row>
    <row r="233" spans="1:19" x14ac:dyDescent="0.25">
      <c r="A233" s="33">
        <v>223</v>
      </c>
      <c r="B233" s="34" t="s">
        <v>412</v>
      </c>
      <c r="C233" s="49" t="s">
        <v>413</v>
      </c>
      <c r="D233" s="46">
        <v>2</v>
      </c>
      <c r="E233" s="46" t="s">
        <v>88</v>
      </c>
      <c r="F233" s="47">
        <v>0</v>
      </c>
      <c r="G233" s="47">
        <v>1019</v>
      </c>
      <c r="H233" s="47">
        <v>0</v>
      </c>
      <c r="I233" s="47">
        <v>1353</v>
      </c>
      <c r="J233" s="39">
        <f t="shared" si="5"/>
        <v>2372</v>
      </c>
      <c r="K233" s="47">
        <v>3175</v>
      </c>
      <c r="L233" s="47">
        <v>0</v>
      </c>
      <c r="M233" s="47">
        <v>24</v>
      </c>
      <c r="N233" s="47">
        <v>4456</v>
      </c>
      <c r="O233" s="39">
        <f t="shared" si="3"/>
        <v>7655</v>
      </c>
      <c r="P233" s="46">
        <v>1</v>
      </c>
      <c r="Q233" s="44" t="s">
        <v>89</v>
      </c>
      <c r="R233" s="44" t="s">
        <v>90</v>
      </c>
      <c r="S233" s="48"/>
    </row>
    <row r="234" spans="1:19" ht="14.25" thickBot="1" x14ac:dyDescent="0.3">
      <c r="A234" s="45"/>
      <c r="B234" s="34"/>
      <c r="C234" s="34"/>
      <c r="D234" s="46"/>
      <c r="E234" s="46"/>
      <c r="F234" s="56"/>
      <c r="G234" s="56"/>
      <c r="H234" s="56"/>
      <c r="I234" s="56"/>
      <c r="J234" s="39"/>
      <c r="K234" s="56"/>
      <c r="L234" s="56"/>
      <c r="M234" s="56"/>
      <c r="N234" s="56"/>
      <c r="O234" s="39">
        <f t="shared" si="3"/>
        <v>0</v>
      </c>
      <c r="P234" s="46"/>
      <c r="Q234" s="44"/>
      <c r="R234" s="44"/>
      <c r="S234" s="52"/>
    </row>
    <row r="235" spans="1:19" s="28" customFormat="1" ht="15" thickBot="1" x14ac:dyDescent="0.35">
      <c r="A235" s="57"/>
      <c r="B235" s="58"/>
      <c r="C235" s="58"/>
      <c r="D235" s="59"/>
      <c r="E235" s="59"/>
      <c r="F235" s="60">
        <f t="shared" ref="F235:O235" si="6">SUM(F11:F234)</f>
        <v>148279</v>
      </c>
      <c r="G235" s="60">
        <f t="shared" si="6"/>
        <v>75815</v>
      </c>
      <c r="H235" s="60">
        <f t="shared" si="6"/>
        <v>12362</v>
      </c>
      <c r="I235" s="60">
        <f t="shared" si="6"/>
        <v>62877</v>
      </c>
      <c r="J235" s="60">
        <f t="shared" si="6"/>
        <v>299333</v>
      </c>
      <c r="K235" s="60">
        <f t="shared" si="6"/>
        <v>12837</v>
      </c>
      <c r="L235" s="60">
        <f t="shared" si="6"/>
        <v>213407</v>
      </c>
      <c r="M235" s="60">
        <f t="shared" si="6"/>
        <v>27649</v>
      </c>
      <c r="N235" s="60">
        <f t="shared" si="6"/>
        <v>252588</v>
      </c>
      <c r="O235" s="60">
        <f t="shared" si="6"/>
        <v>506481</v>
      </c>
      <c r="P235" s="59"/>
      <c r="Q235" s="61"/>
      <c r="R235" s="61"/>
      <c r="S235" s="62"/>
    </row>
    <row r="236" spans="1:19" x14ac:dyDescent="0.25">
      <c r="A236" s="27"/>
    </row>
    <row r="237" spans="1:19" x14ac:dyDescent="0.25">
      <c r="A237" s="63" t="s">
        <v>414</v>
      </c>
    </row>
    <row r="238" spans="1:19" ht="6" customHeight="1" x14ac:dyDescent="0.25">
      <c r="A238" s="63"/>
    </row>
    <row r="239" spans="1:19" ht="14.25" x14ac:dyDescent="0.3">
      <c r="A239" s="64" t="s">
        <v>415</v>
      </c>
    </row>
    <row r="240" spans="1:19" ht="8.25" customHeight="1" x14ac:dyDescent="0.3">
      <c r="A240" s="65"/>
    </row>
    <row r="241" spans="1:19" s="67" customFormat="1" x14ac:dyDescent="0.2">
      <c r="A241" s="66" t="s">
        <v>416</v>
      </c>
    </row>
    <row r="242" spans="1:19" s="67" customFormat="1" x14ac:dyDescent="0.2">
      <c r="A242" s="68">
        <v>1</v>
      </c>
      <c r="B242" s="284" t="s">
        <v>417</v>
      </c>
      <c r="C242" s="284"/>
      <c r="D242" s="284"/>
      <c r="E242" s="284"/>
      <c r="F242" s="284"/>
      <c r="G242" s="284"/>
      <c r="H242" s="284"/>
      <c r="I242" s="284"/>
      <c r="J242" s="284"/>
      <c r="K242" s="284"/>
      <c r="L242" s="284"/>
      <c r="M242" s="284"/>
      <c r="N242" s="284"/>
      <c r="O242" s="284"/>
      <c r="P242" s="284"/>
      <c r="Q242" s="284"/>
      <c r="R242" s="284"/>
      <c r="S242" s="284"/>
    </row>
    <row r="243" spans="1:19" s="67" customFormat="1" x14ac:dyDescent="0.2">
      <c r="A243" s="68">
        <v>2</v>
      </c>
      <c r="B243" s="69" t="s">
        <v>418</v>
      </c>
    </row>
    <row r="244" spans="1:19" s="67" customFormat="1" x14ac:dyDescent="0.2">
      <c r="A244" s="68">
        <v>3</v>
      </c>
      <c r="B244" s="69" t="s">
        <v>419</v>
      </c>
    </row>
    <row r="245" spans="1:19" s="67" customFormat="1" x14ac:dyDescent="0.2">
      <c r="A245" s="68">
        <v>4</v>
      </c>
      <c r="B245" s="69" t="s">
        <v>420</v>
      </c>
    </row>
    <row r="246" spans="1:19" s="67" customFormat="1" ht="31.15" customHeight="1" x14ac:dyDescent="0.2">
      <c r="A246" s="68"/>
      <c r="B246" s="273" t="s">
        <v>421</v>
      </c>
      <c r="C246" s="273"/>
      <c r="D246" s="273"/>
      <c r="E246" s="273"/>
      <c r="F246" s="273"/>
      <c r="G246" s="273"/>
      <c r="H246" s="273"/>
      <c r="I246" s="273"/>
      <c r="J246" s="273"/>
      <c r="K246" s="273"/>
      <c r="L246" s="273"/>
      <c r="M246" s="273"/>
      <c r="N246" s="273"/>
      <c r="O246" s="273"/>
      <c r="P246" s="273"/>
      <c r="Q246" s="273"/>
      <c r="R246" s="273"/>
      <c r="S246" s="273"/>
    </row>
    <row r="247" spans="1:19" s="67" customFormat="1" x14ac:dyDescent="0.2"/>
    <row r="248" spans="1:19" s="67" customFormat="1" x14ac:dyDescent="0.2">
      <c r="A248" s="66" t="s">
        <v>422</v>
      </c>
    </row>
    <row r="249" spans="1:19" s="67" customFormat="1" x14ac:dyDescent="0.2">
      <c r="A249" s="68" t="s">
        <v>88</v>
      </c>
      <c r="B249" s="69" t="s">
        <v>423</v>
      </c>
    </row>
    <row r="250" spans="1:19" s="67" customFormat="1" x14ac:dyDescent="0.2">
      <c r="A250" s="68" t="s">
        <v>92</v>
      </c>
      <c r="B250" s="284" t="s">
        <v>424</v>
      </c>
      <c r="C250" s="284"/>
      <c r="D250" s="284"/>
      <c r="E250" s="284"/>
      <c r="F250" s="284"/>
      <c r="G250" s="284"/>
      <c r="H250" s="284"/>
      <c r="I250" s="284"/>
      <c r="J250" s="284"/>
      <c r="K250" s="284"/>
      <c r="L250" s="284"/>
      <c r="M250" s="284"/>
      <c r="N250" s="284"/>
      <c r="O250" s="284"/>
      <c r="P250" s="284"/>
      <c r="Q250" s="284"/>
      <c r="R250" s="284"/>
      <c r="S250" s="284"/>
    </row>
    <row r="251" spans="1:19" s="67" customFormat="1" ht="43.9" customHeight="1" x14ac:dyDescent="0.2">
      <c r="A251" s="68"/>
      <c r="B251" s="273" t="s">
        <v>425</v>
      </c>
      <c r="C251" s="273"/>
      <c r="D251" s="273"/>
      <c r="E251" s="273"/>
      <c r="F251" s="273"/>
      <c r="G251" s="273"/>
      <c r="H251" s="273"/>
      <c r="I251" s="273"/>
      <c r="J251" s="273"/>
      <c r="K251" s="273"/>
      <c r="L251" s="273"/>
      <c r="M251" s="273"/>
      <c r="N251" s="273"/>
      <c r="O251" s="273"/>
      <c r="P251" s="273"/>
      <c r="Q251" s="273"/>
      <c r="R251" s="273"/>
      <c r="S251" s="273"/>
    </row>
    <row r="252" spans="1:19" s="67" customFormat="1" x14ac:dyDescent="0.2"/>
    <row r="253" spans="1:19" s="67" customFormat="1" x14ac:dyDescent="0.2">
      <c r="A253" s="66" t="s">
        <v>426</v>
      </c>
    </row>
    <row r="254" spans="1:19" s="67" customFormat="1" ht="27.75" customHeight="1" x14ac:dyDescent="0.2">
      <c r="A254" s="68" t="s">
        <v>427</v>
      </c>
      <c r="B254" s="273" t="s">
        <v>428</v>
      </c>
      <c r="C254" s="273"/>
      <c r="D254" s="273"/>
      <c r="E254" s="273"/>
      <c r="F254" s="273"/>
      <c r="G254" s="273"/>
      <c r="H254" s="273"/>
      <c r="I254" s="273"/>
      <c r="J254" s="273"/>
      <c r="K254" s="273"/>
      <c r="L254" s="273"/>
      <c r="M254" s="273"/>
      <c r="N254" s="273"/>
      <c r="O254" s="273"/>
      <c r="P254" s="273"/>
      <c r="Q254" s="273"/>
      <c r="R254" s="273"/>
      <c r="S254" s="273"/>
    </row>
    <row r="255" spans="1:19" s="67" customFormat="1" ht="27.75" customHeight="1" x14ac:dyDescent="0.2">
      <c r="A255" s="68" t="s">
        <v>77</v>
      </c>
      <c r="B255" s="273" t="s">
        <v>429</v>
      </c>
      <c r="C255" s="273"/>
      <c r="D255" s="273"/>
      <c r="E255" s="273"/>
      <c r="F255" s="273"/>
      <c r="G255" s="273"/>
      <c r="H255" s="273"/>
      <c r="I255" s="273"/>
      <c r="J255" s="273"/>
      <c r="K255" s="273"/>
      <c r="L255" s="273"/>
      <c r="M255" s="273"/>
      <c r="N255" s="273"/>
      <c r="O255" s="273"/>
      <c r="P255" s="273"/>
      <c r="Q255" s="273"/>
      <c r="R255" s="273"/>
      <c r="S255" s="273"/>
    </row>
    <row r="256" spans="1:19" s="67" customFormat="1" ht="27.6" customHeight="1" x14ac:dyDescent="0.2">
      <c r="A256" s="68" t="s">
        <v>430</v>
      </c>
      <c r="B256" s="273" t="s">
        <v>431</v>
      </c>
      <c r="C256" s="273"/>
      <c r="D256" s="273"/>
      <c r="E256" s="273"/>
      <c r="F256" s="273"/>
      <c r="G256" s="273"/>
      <c r="H256" s="273"/>
      <c r="I256" s="273"/>
      <c r="J256" s="273"/>
      <c r="K256" s="273"/>
      <c r="L256" s="273"/>
      <c r="M256" s="273"/>
      <c r="N256" s="273"/>
      <c r="O256" s="273"/>
      <c r="P256" s="273"/>
      <c r="Q256" s="273"/>
      <c r="R256" s="273"/>
      <c r="S256" s="273"/>
    </row>
    <row r="257" spans="1:19" s="67" customFormat="1" ht="27.6" customHeight="1" x14ac:dyDescent="0.2">
      <c r="A257" s="68" t="s">
        <v>432</v>
      </c>
      <c r="B257" s="273" t="s">
        <v>433</v>
      </c>
      <c r="C257" s="273"/>
      <c r="D257" s="273"/>
      <c r="E257" s="273"/>
      <c r="F257" s="273"/>
      <c r="G257" s="273"/>
      <c r="H257" s="273"/>
      <c r="I257" s="273"/>
      <c r="J257" s="273"/>
      <c r="K257" s="273"/>
      <c r="L257" s="273"/>
      <c r="M257" s="273"/>
      <c r="N257" s="273"/>
      <c r="O257" s="273"/>
      <c r="P257" s="273"/>
      <c r="Q257" s="273"/>
      <c r="R257" s="273"/>
      <c r="S257" s="273"/>
    </row>
    <row r="258" spans="1:19" s="67" customFormat="1" ht="15" customHeight="1" x14ac:dyDescent="0.2">
      <c r="A258" s="68" t="s">
        <v>434</v>
      </c>
      <c r="B258" s="273" t="s">
        <v>435</v>
      </c>
      <c r="C258" s="273"/>
      <c r="D258" s="273"/>
      <c r="E258" s="273"/>
      <c r="F258" s="273"/>
      <c r="G258" s="273"/>
      <c r="H258" s="273"/>
      <c r="I258" s="273"/>
      <c r="J258" s="273"/>
      <c r="K258" s="273"/>
      <c r="L258" s="273"/>
      <c r="M258" s="273"/>
      <c r="N258" s="273"/>
      <c r="O258" s="273"/>
      <c r="P258" s="273"/>
      <c r="Q258" s="273"/>
      <c r="R258" s="273"/>
      <c r="S258" s="273"/>
    </row>
    <row r="259" spans="1:19" s="67" customFormat="1" ht="15" customHeight="1" x14ac:dyDescent="0.2">
      <c r="A259" s="68" t="s">
        <v>436</v>
      </c>
      <c r="B259" s="284" t="s">
        <v>437</v>
      </c>
      <c r="C259" s="284"/>
      <c r="D259" s="284"/>
      <c r="E259" s="284"/>
      <c r="F259" s="284"/>
      <c r="G259" s="284"/>
      <c r="H259" s="284"/>
      <c r="I259" s="284"/>
      <c r="J259" s="284"/>
      <c r="K259" s="284"/>
      <c r="L259" s="284"/>
      <c r="M259" s="284"/>
      <c r="N259" s="284"/>
      <c r="O259" s="284"/>
      <c r="P259" s="284"/>
      <c r="Q259" s="284"/>
      <c r="R259" s="284"/>
      <c r="S259" s="284"/>
    </row>
    <row r="260" spans="1:19" s="67" customFormat="1" ht="15" customHeight="1" x14ac:dyDescent="0.2">
      <c r="A260" s="68" t="s">
        <v>438</v>
      </c>
      <c r="B260" s="284" t="s">
        <v>439</v>
      </c>
      <c r="C260" s="284"/>
      <c r="D260" s="284"/>
      <c r="E260" s="284"/>
      <c r="F260" s="284"/>
      <c r="G260" s="284"/>
      <c r="H260" s="284"/>
      <c r="I260" s="284"/>
      <c r="J260" s="284"/>
      <c r="K260" s="284"/>
      <c r="L260" s="284"/>
      <c r="M260" s="284"/>
      <c r="N260" s="284"/>
      <c r="O260" s="284"/>
      <c r="P260" s="284"/>
      <c r="Q260" s="284"/>
      <c r="R260" s="284"/>
      <c r="S260" s="284"/>
    </row>
    <row r="261" spans="1:19" s="67" customFormat="1" ht="15" customHeight="1" x14ac:dyDescent="0.2">
      <c r="A261" s="68" t="s">
        <v>440</v>
      </c>
      <c r="B261" s="284" t="s">
        <v>441</v>
      </c>
      <c r="C261" s="284"/>
      <c r="D261" s="284"/>
      <c r="E261" s="284"/>
      <c r="F261" s="284"/>
      <c r="G261" s="284"/>
      <c r="H261" s="284"/>
      <c r="I261" s="284"/>
      <c r="J261" s="284"/>
      <c r="K261" s="284"/>
      <c r="L261" s="284"/>
      <c r="M261" s="284"/>
      <c r="N261" s="284"/>
      <c r="O261" s="284"/>
      <c r="P261" s="284"/>
      <c r="Q261" s="284"/>
      <c r="R261" s="284"/>
      <c r="S261" s="284"/>
    </row>
    <row r="262" spans="1:19" s="67" customFormat="1" x14ac:dyDescent="0.2">
      <c r="A262" s="68"/>
      <c r="B262" s="69"/>
    </row>
    <row r="263" spans="1:19" s="67" customFormat="1" ht="15" customHeight="1" x14ac:dyDescent="0.2">
      <c r="A263" s="70" t="s">
        <v>442</v>
      </c>
      <c r="B263" s="273" t="s">
        <v>443</v>
      </c>
      <c r="C263" s="273"/>
      <c r="D263" s="273"/>
      <c r="E263" s="273"/>
      <c r="F263" s="273"/>
      <c r="G263" s="273"/>
      <c r="H263" s="273"/>
      <c r="I263" s="273"/>
      <c r="J263" s="273"/>
      <c r="K263" s="273"/>
      <c r="L263" s="273"/>
      <c r="M263" s="273"/>
      <c r="N263" s="273"/>
      <c r="O263" s="273"/>
      <c r="P263" s="273"/>
      <c r="Q263" s="273"/>
      <c r="R263" s="273"/>
      <c r="S263" s="273"/>
    </row>
    <row r="264" spans="1:19" s="67" customFormat="1" ht="15" customHeight="1" x14ac:dyDescent="0.2">
      <c r="A264" s="70" t="s">
        <v>444</v>
      </c>
      <c r="B264" s="273" t="s">
        <v>445</v>
      </c>
      <c r="C264" s="273"/>
      <c r="D264" s="273"/>
      <c r="E264" s="273"/>
      <c r="F264" s="273"/>
      <c r="G264" s="273"/>
      <c r="H264" s="273"/>
      <c r="I264" s="273"/>
      <c r="J264" s="273"/>
      <c r="K264" s="273"/>
      <c r="L264" s="273"/>
      <c r="M264" s="273"/>
      <c r="N264" s="273"/>
      <c r="O264" s="273"/>
      <c r="P264" s="273"/>
      <c r="Q264" s="273"/>
      <c r="R264" s="273"/>
      <c r="S264" s="273"/>
    </row>
    <row r="265" spans="1:19" s="67" customFormat="1" x14ac:dyDescent="0.2"/>
    <row r="266" spans="1:19" s="67" customFormat="1" x14ac:dyDescent="0.2">
      <c r="A266" s="66" t="s">
        <v>446</v>
      </c>
    </row>
    <row r="267" spans="1:19" s="67" customFormat="1" x14ac:dyDescent="0.2">
      <c r="A267" s="71">
        <v>1</v>
      </c>
      <c r="B267" s="69" t="s">
        <v>447</v>
      </c>
    </row>
    <row r="268" spans="1:19" s="67" customFormat="1" x14ac:dyDescent="0.2">
      <c r="A268" s="71">
        <v>2</v>
      </c>
      <c r="B268" s="69" t="s">
        <v>448</v>
      </c>
    </row>
    <row r="269" spans="1:19" s="67" customFormat="1" x14ac:dyDescent="0.2">
      <c r="A269" s="71">
        <v>3</v>
      </c>
      <c r="B269" s="69" t="s">
        <v>449</v>
      </c>
    </row>
    <row r="270" spans="1:19" s="67" customFormat="1" x14ac:dyDescent="0.2"/>
    <row r="271" spans="1:19" s="67" customFormat="1" x14ac:dyDescent="0.2">
      <c r="A271" s="66" t="s">
        <v>34</v>
      </c>
    </row>
    <row r="272" spans="1:19" s="67" customFormat="1" x14ac:dyDescent="0.2">
      <c r="A272" s="71">
        <v>1</v>
      </c>
      <c r="B272" s="69" t="s">
        <v>56</v>
      </c>
    </row>
    <row r="273" spans="1:2" s="67" customFormat="1" x14ac:dyDescent="0.2">
      <c r="A273" s="71">
        <v>2</v>
      </c>
      <c r="B273" s="69" t="s">
        <v>36</v>
      </c>
    </row>
    <row r="274" spans="1:2" s="67" customFormat="1" x14ac:dyDescent="0.2">
      <c r="A274" s="71">
        <v>3</v>
      </c>
      <c r="B274" s="69" t="s">
        <v>35</v>
      </c>
    </row>
    <row r="275" spans="1:2" s="67" customFormat="1" x14ac:dyDescent="0.2">
      <c r="A275" s="71">
        <v>4</v>
      </c>
      <c r="B275" s="69" t="s">
        <v>57</v>
      </c>
    </row>
    <row r="276" spans="1:2" s="67" customFormat="1" x14ac:dyDescent="0.2">
      <c r="A276" s="71">
        <v>5</v>
      </c>
      <c r="B276" s="69" t="s">
        <v>58</v>
      </c>
    </row>
    <row r="277" spans="1:2" s="67" customFormat="1" x14ac:dyDescent="0.2">
      <c r="A277" s="71">
        <v>6</v>
      </c>
      <c r="B277" s="69" t="s">
        <v>59</v>
      </c>
    </row>
    <row r="278" spans="1:2" s="67" customFormat="1" x14ac:dyDescent="0.2">
      <c r="A278" s="71">
        <v>7</v>
      </c>
      <c r="B278" s="69" t="s">
        <v>42</v>
      </c>
    </row>
    <row r="279" spans="1:2" s="67" customFormat="1" x14ac:dyDescent="0.2">
      <c r="A279" s="71">
        <v>8</v>
      </c>
      <c r="B279" s="69" t="s">
        <v>60</v>
      </c>
    </row>
    <row r="280" spans="1:2" s="67" customFormat="1" x14ac:dyDescent="0.2">
      <c r="A280" s="71">
        <v>9</v>
      </c>
      <c r="B280" s="69" t="s">
        <v>61</v>
      </c>
    </row>
    <row r="281" spans="1:2" s="67" customFormat="1" x14ac:dyDescent="0.2">
      <c r="A281" s="71">
        <v>10</v>
      </c>
      <c r="B281" s="69" t="s">
        <v>450</v>
      </c>
    </row>
    <row r="282" spans="1:2" s="67" customFormat="1" x14ac:dyDescent="0.2">
      <c r="B282" s="72" t="s">
        <v>62</v>
      </c>
    </row>
    <row r="283" spans="1:2" s="67" customFormat="1" x14ac:dyDescent="0.2"/>
    <row r="284" spans="1:2" s="67" customFormat="1" x14ac:dyDescent="0.2">
      <c r="A284" s="66" t="s">
        <v>451</v>
      </c>
    </row>
    <row r="285" spans="1:2" s="67" customFormat="1" x14ac:dyDescent="0.2">
      <c r="A285" s="68" t="s">
        <v>90</v>
      </c>
    </row>
    <row r="286" spans="1:2" s="67" customFormat="1" x14ac:dyDescent="0.2">
      <c r="A286" s="68" t="s">
        <v>95</v>
      </c>
    </row>
    <row r="287" spans="1:2" s="67" customFormat="1" x14ac:dyDescent="0.2">
      <c r="A287" s="68" t="s">
        <v>143</v>
      </c>
    </row>
  </sheetData>
  <mergeCells count="25">
    <mergeCell ref="B261:S261"/>
    <mergeCell ref="B263:S263"/>
    <mergeCell ref="B264:S264"/>
    <mergeCell ref="B255:S255"/>
    <mergeCell ref="B256:S256"/>
    <mergeCell ref="B257:S257"/>
    <mergeCell ref="B258:S258"/>
    <mergeCell ref="B259:S259"/>
    <mergeCell ref="B260:S260"/>
    <mergeCell ref="B254:S254"/>
    <mergeCell ref="A1:S1"/>
    <mergeCell ref="A9:A10"/>
    <mergeCell ref="B9:B10"/>
    <mergeCell ref="C9:C10"/>
    <mergeCell ref="D9:D10"/>
    <mergeCell ref="E9:E10"/>
    <mergeCell ref="F9:O9"/>
    <mergeCell ref="P9:P10"/>
    <mergeCell ref="Q9:Q10"/>
    <mergeCell ref="R9:R10"/>
    <mergeCell ref="S9:S10"/>
    <mergeCell ref="B242:S242"/>
    <mergeCell ref="B246:S246"/>
    <mergeCell ref="B250:S250"/>
    <mergeCell ref="B251:S251"/>
  </mergeCells>
  <dataValidations disablePrompts="1" count="5">
    <dataValidation type="list" allowBlank="1" showInputMessage="1" showErrorMessage="1" sqref="P11:P234">
      <formula1>"1,2,3"</formula1>
    </dataValidation>
    <dataValidation type="decimal" allowBlank="1" showInputMessage="1" showErrorMessage="1" errorTitle="Špatná hodnota" error="Zadávejte výměru v metrech čtverečních, číslo musí být kladné." sqref="F11:I234 K11:N234">
      <formula1>0</formula1>
      <formula2>100000</formula2>
    </dataValidation>
    <dataValidation type="list" allowBlank="1" showInputMessage="1" showErrorMessage="1" sqref="E11:E234">
      <formula1>"A,B"</formula1>
    </dataValidation>
    <dataValidation type="list" allowBlank="1" showInputMessage="1" showErrorMessage="1" sqref="D11:D234">
      <formula1>"1,2,3,4"</formula1>
    </dataValidation>
    <dataValidation type="list" allowBlank="1" showInputMessage="1" showErrorMessage="1" sqref="R11:R234">
      <formula1>"ano,ne,částečně"</formula1>
    </dataValidation>
  </dataValidations>
  <pageMargins left="0.59055118110236227" right="0.39370078740157483" top="0.78740157480314965" bottom="0.78740157480314965" header="0.31496062992125984" footer="0.31496062992125984"/>
  <pageSetup paperSize="8" scale="90" fitToHeight="0" orientation="landscape" r:id="rId1"/>
  <rowBreaks count="1" manualBreakCount="1">
    <brk id="23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V97"/>
  <sheetViews>
    <sheetView windowProtection="1" view="pageLayout" zoomScale="85" zoomScaleNormal="85" zoomScaleSheetLayoutView="130" zoomScalePageLayoutView="85" workbookViewId="0">
      <selection activeCell="A3" sqref="A3"/>
    </sheetView>
  </sheetViews>
  <sheetFormatPr defaultColWidth="11.5703125" defaultRowHeight="13.5" x14ac:dyDescent="0.25"/>
  <cols>
    <col min="1" max="1" width="9.42578125" style="28" customWidth="1"/>
    <col min="2" max="2" width="27.28515625" style="28" customWidth="1"/>
    <col min="3" max="4" width="24.42578125" style="28" customWidth="1"/>
    <col min="5" max="5" width="10" style="28" customWidth="1"/>
    <col min="6" max="15" width="8.28515625" style="28" customWidth="1"/>
    <col min="16" max="17" width="8.7109375" style="28" customWidth="1"/>
    <col min="18" max="18" width="34.5703125" style="28" customWidth="1"/>
    <col min="19" max="152" width="9.140625" style="28" customWidth="1"/>
    <col min="153" max="256" width="9.140625" style="73" customWidth="1"/>
    <col min="257" max="16384" width="11.5703125" style="73"/>
  </cols>
  <sheetData>
    <row r="1" spans="1:18" s="25" customFormat="1" ht="18" x14ac:dyDescent="0.25">
      <c r="A1" s="274" t="s">
        <v>627</v>
      </c>
      <c r="B1" s="274"/>
      <c r="C1" s="274"/>
      <c r="D1" s="274"/>
      <c r="E1" s="274"/>
      <c r="F1" s="274"/>
      <c r="G1" s="274"/>
      <c r="H1" s="274"/>
      <c r="I1" s="274"/>
      <c r="J1" s="274"/>
      <c r="K1" s="274"/>
      <c r="L1" s="274"/>
      <c r="M1" s="274"/>
      <c r="N1" s="274"/>
      <c r="O1" s="274"/>
      <c r="P1" s="274"/>
      <c r="Q1" s="128"/>
    </row>
    <row r="3" spans="1:18" x14ac:dyDescent="0.25">
      <c r="A3" s="26" t="s">
        <v>3356</v>
      </c>
      <c r="B3" s="26"/>
      <c r="C3" s="27"/>
    </row>
    <row r="4" spans="1:18" x14ac:dyDescent="0.25">
      <c r="A4" s="26" t="s">
        <v>1</v>
      </c>
      <c r="B4" s="26"/>
      <c r="C4" s="27" t="str">
        <f>'[1]Tab.1a-Pasport-budovy'!C4</f>
        <v xml:space="preserve">12/2015 </v>
      </c>
      <c r="D4" s="127"/>
    </row>
    <row r="5" spans="1:18" x14ac:dyDescent="0.25">
      <c r="A5" s="26" t="s">
        <v>65</v>
      </c>
      <c r="B5" s="26"/>
      <c r="C5" s="29" t="s">
        <v>4510</v>
      </c>
      <c r="D5" s="127"/>
    </row>
    <row r="7" spans="1:18" x14ac:dyDescent="0.25">
      <c r="A7" s="28" t="s">
        <v>66</v>
      </c>
      <c r="C7" s="30" t="s">
        <v>626</v>
      </c>
    </row>
    <row r="8" spans="1:18" x14ac:dyDescent="0.25">
      <c r="C8" s="30"/>
    </row>
    <row r="9" spans="1:18" x14ac:dyDescent="0.25">
      <c r="A9" s="74" t="s">
        <v>625</v>
      </c>
      <c r="C9" s="30"/>
    </row>
    <row r="10" spans="1:18" ht="14.25" thickBot="1" x14ac:dyDescent="0.3"/>
    <row r="11" spans="1:18" s="28" customFormat="1" ht="25.5" customHeight="1" x14ac:dyDescent="0.25">
      <c r="A11" s="275" t="s">
        <v>2</v>
      </c>
      <c r="B11" s="277" t="s">
        <v>68</v>
      </c>
      <c r="C11" s="277" t="s">
        <v>69</v>
      </c>
      <c r="D11" s="285" t="s">
        <v>624</v>
      </c>
      <c r="E11" s="279" t="s">
        <v>70</v>
      </c>
      <c r="F11" s="281" t="s">
        <v>72</v>
      </c>
      <c r="G11" s="281"/>
      <c r="H11" s="281"/>
      <c r="I11" s="281"/>
      <c r="J11" s="281"/>
      <c r="K11" s="281"/>
      <c r="L11" s="281"/>
      <c r="M11" s="281"/>
      <c r="N11" s="281"/>
      <c r="O11" s="281"/>
      <c r="P11" s="287" t="s">
        <v>623</v>
      </c>
      <c r="Q11" s="288"/>
      <c r="R11" s="289" t="s">
        <v>75</v>
      </c>
    </row>
    <row r="12" spans="1:18" s="28" customFormat="1" ht="36" customHeight="1" thickBot="1" x14ac:dyDescent="0.3">
      <c r="A12" s="276"/>
      <c r="B12" s="278"/>
      <c r="C12" s="278"/>
      <c r="D12" s="286"/>
      <c r="E12" s="280"/>
      <c r="F12" s="31" t="s">
        <v>622</v>
      </c>
      <c r="G12" s="31" t="s">
        <v>77</v>
      </c>
      <c r="H12" s="31" t="s">
        <v>621</v>
      </c>
      <c r="I12" s="31" t="s">
        <v>432</v>
      </c>
      <c r="J12" s="31" t="s">
        <v>80</v>
      </c>
      <c r="K12" s="31" t="s">
        <v>620</v>
      </c>
      <c r="L12" s="31" t="s">
        <v>619</v>
      </c>
      <c r="M12" s="31" t="s">
        <v>618</v>
      </c>
      <c r="N12" s="31" t="s">
        <v>617</v>
      </c>
      <c r="O12" s="31" t="s">
        <v>85</v>
      </c>
      <c r="P12" s="126" t="s">
        <v>616</v>
      </c>
      <c r="Q12" s="125" t="s">
        <v>615</v>
      </c>
      <c r="R12" s="290"/>
    </row>
    <row r="13" spans="1:18" x14ac:dyDescent="0.25">
      <c r="A13" s="33">
        <v>1</v>
      </c>
      <c r="B13" s="100" t="s">
        <v>614</v>
      </c>
      <c r="C13" s="124" t="s">
        <v>465</v>
      </c>
      <c r="D13" s="100" t="s">
        <v>464</v>
      </c>
      <c r="E13" s="40"/>
      <c r="F13" s="37">
        <v>904</v>
      </c>
      <c r="G13" s="54">
        <v>955</v>
      </c>
      <c r="H13" s="54">
        <v>876</v>
      </c>
      <c r="I13" s="54">
        <v>221</v>
      </c>
      <c r="J13" s="123">
        <f t="shared" ref="J13:J21" si="0">SUM(F13:I13)</f>
        <v>2956</v>
      </c>
      <c r="K13" s="54">
        <v>0</v>
      </c>
      <c r="L13" s="54">
        <v>0</v>
      </c>
      <c r="M13" s="54">
        <v>0</v>
      </c>
      <c r="N13" s="54">
        <v>717</v>
      </c>
      <c r="O13" s="123">
        <f>SUM(K13:N13)</f>
        <v>717</v>
      </c>
      <c r="P13" s="40">
        <v>2005</v>
      </c>
      <c r="Q13" s="122">
        <v>2020</v>
      </c>
      <c r="R13" s="99" t="s">
        <v>463</v>
      </c>
    </row>
    <row r="14" spans="1:18" x14ac:dyDescent="0.25">
      <c r="A14" s="45">
        <v>2</v>
      </c>
      <c r="B14" s="96" t="s">
        <v>613</v>
      </c>
      <c r="C14" s="98" t="s">
        <v>611</v>
      </c>
      <c r="D14" s="96" t="s">
        <v>467</v>
      </c>
      <c r="E14" s="40"/>
      <c r="F14" s="47">
        <v>1679</v>
      </c>
      <c r="G14" s="34">
        <v>309</v>
      </c>
      <c r="H14" s="34">
        <v>356</v>
      </c>
      <c r="I14" s="34">
        <v>277</v>
      </c>
      <c r="J14" s="93">
        <f t="shared" si="0"/>
        <v>2621</v>
      </c>
      <c r="K14" s="34">
        <v>0</v>
      </c>
      <c r="L14" s="34">
        <v>61</v>
      </c>
      <c r="M14" s="34">
        <v>384</v>
      </c>
      <c r="N14" s="34">
        <v>1716</v>
      </c>
      <c r="O14" s="93">
        <f>SUM(K14:N14)</f>
        <v>2161</v>
      </c>
      <c r="P14" s="46"/>
      <c r="Q14" s="115"/>
      <c r="R14" s="90" t="s">
        <v>610</v>
      </c>
    </row>
    <row r="15" spans="1:18" x14ac:dyDescent="0.25">
      <c r="A15" s="45">
        <v>3</v>
      </c>
      <c r="B15" s="96" t="s">
        <v>612</v>
      </c>
      <c r="C15" s="98" t="s">
        <v>611</v>
      </c>
      <c r="D15" s="96" t="s">
        <v>467</v>
      </c>
      <c r="E15" s="40"/>
      <c r="F15" s="47">
        <v>0</v>
      </c>
      <c r="G15" s="34">
        <v>0</v>
      </c>
      <c r="H15" s="34">
        <v>0</v>
      </c>
      <c r="I15" s="34">
        <v>626</v>
      </c>
      <c r="J15" s="93">
        <f t="shared" si="0"/>
        <v>626</v>
      </c>
      <c r="K15" s="34">
        <v>0</v>
      </c>
      <c r="L15" s="34">
        <v>0</v>
      </c>
      <c r="M15" s="34">
        <v>0</v>
      </c>
      <c r="N15" s="34">
        <v>0</v>
      </c>
      <c r="O15" s="93">
        <f>SUM(K15:N15)</f>
        <v>0</v>
      </c>
      <c r="P15" s="46"/>
      <c r="Q15" s="115"/>
      <c r="R15" s="90" t="s">
        <v>610</v>
      </c>
    </row>
    <row r="16" spans="1:18" x14ac:dyDescent="0.25">
      <c r="A16" s="33">
        <v>4</v>
      </c>
      <c r="B16" s="120" t="s">
        <v>609</v>
      </c>
      <c r="C16" s="98" t="s">
        <v>608</v>
      </c>
      <c r="D16" s="121" t="s">
        <v>504</v>
      </c>
      <c r="E16" s="40"/>
      <c r="F16" s="47">
        <v>0</v>
      </c>
      <c r="G16" s="34">
        <v>0</v>
      </c>
      <c r="H16" s="34">
        <v>0</v>
      </c>
      <c r="I16" s="34">
        <v>0</v>
      </c>
      <c r="J16" s="93">
        <f t="shared" si="0"/>
        <v>0</v>
      </c>
      <c r="K16" s="118" t="s">
        <v>607</v>
      </c>
      <c r="L16" s="34">
        <v>0</v>
      </c>
      <c r="M16" s="34">
        <v>0</v>
      </c>
      <c r="N16" s="34">
        <v>0</v>
      </c>
      <c r="O16" s="93">
        <f>SUM(K16:N16)</f>
        <v>0</v>
      </c>
      <c r="P16" s="46"/>
      <c r="Q16" s="115"/>
      <c r="R16" s="90" t="s">
        <v>507</v>
      </c>
    </row>
    <row r="17" spans="1:18" x14ac:dyDescent="0.25">
      <c r="A17" s="45">
        <v>5</v>
      </c>
      <c r="B17" s="120" t="s">
        <v>606</v>
      </c>
      <c r="C17" s="98" t="s">
        <v>605</v>
      </c>
      <c r="D17" s="119" t="s">
        <v>604</v>
      </c>
      <c r="E17" s="40"/>
      <c r="F17" s="47">
        <v>0</v>
      </c>
      <c r="G17" s="34">
        <v>0</v>
      </c>
      <c r="H17" s="34">
        <v>0</v>
      </c>
      <c r="I17" s="34">
        <v>0</v>
      </c>
      <c r="J17" s="93">
        <f t="shared" si="0"/>
        <v>0</v>
      </c>
      <c r="K17" s="118">
        <v>0</v>
      </c>
      <c r="L17" s="34">
        <v>0</v>
      </c>
      <c r="M17" s="34">
        <v>0</v>
      </c>
      <c r="N17" s="34">
        <v>0</v>
      </c>
      <c r="O17" s="93">
        <v>0</v>
      </c>
      <c r="P17" s="46"/>
      <c r="Q17" s="115"/>
      <c r="R17" s="90" t="s">
        <v>507</v>
      </c>
    </row>
    <row r="18" spans="1:18" x14ac:dyDescent="0.25">
      <c r="A18" s="45">
        <v>6</v>
      </c>
      <c r="B18" s="96" t="s">
        <v>603</v>
      </c>
      <c r="C18" s="98" t="s">
        <v>602</v>
      </c>
      <c r="D18" s="96" t="s">
        <v>467</v>
      </c>
      <c r="E18" s="40"/>
      <c r="F18" s="47">
        <v>1166</v>
      </c>
      <c r="G18" s="34">
        <v>153</v>
      </c>
      <c r="H18" s="34">
        <v>53</v>
      </c>
      <c r="I18" s="34">
        <v>17</v>
      </c>
      <c r="J18" s="93">
        <f t="shared" si="0"/>
        <v>1389</v>
      </c>
      <c r="K18" s="34">
        <v>0</v>
      </c>
      <c r="L18" s="34">
        <v>0</v>
      </c>
      <c r="M18" s="34">
        <v>0</v>
      </c>
      <c r="N18" s="34">
        <v>292</v>
      </c>
      <c r="O18" s="93">
        <f>SUM(K18:N18)</f>
        <v>292</v>
      </c>
      <c r="P18" s="46"/>
      <c r="Q18" s="115"/>
      <c r="R18" s="111">
        <v>2026</v>
      </c>
    </row>
    <row r="19" spans="1:18" x14ac:dyDescent="0.25">
      <c r="A19" s="33">
        <v>7</v>
      </c>
      <c r="B19" s="96" t="s">
        <v>598</v>
      </c>
      <c r="C19" s="98" t="s">
        <v>595</v>
      </c>
      <c r="D19" s="96" t="s">
        <v>601</v>
      </c>
      <c r="E19" s="40"/>
      <c r="F19" s="47">
        <v>1745</v>
      </c>
      <c r="G19" s="34">
        <v>521</v>
      </c>
      <c r="H19" s="34">
        <v>110</v>
      </c>
      <c r="I19" s="34">
        <v>529</v>
      </c>
      <c r="J19" s="93">
        <f t="shared" si="0"/>
        <v>2905</v>
      </c>
      <c r="K19" s="34">
        <v>0</v>
      </c>
      <c r="L19" s="34">
        <v>0</v>
      </c>
      <c r="M19" s="34">
        <v>0</v>
      </c>
      <c r="N19" s="34">
        <v>163</v>
      </c>
      <c r="O19" s="93">
        <f>SUM(K19:N19)</f>
        <v>163</v>
      </c>
      <c r="P19" s="46"/>
      <c r="Q19" s="115"/>
      <c r="R19" s="90" t="s">
        <v>463</v>
      </c>
    </row>
    <row r="20" spans="1:18" x14ac:dyDescent="0.25">
      <c r="A20" s="45">
        <v>8</v>
      </c>
      <c r="B20" s="96" t="s">
        <v>598</v>
      </c>
      <c r="C20" s="98" t="s">
        <v>600</v>
      </c>
      <c r="D20" s="96" t="s">
        <v>599</v>
      </c>
      <c r="E20" s="40"/>
      <c r="F20" s="47">
        <v>371</v>
      </c>
      <c r="G20" s="34">
        <v>0</v>
      </c>
      <c r="H20" s="34">
        <v>0</v>
      </c>
      <c r="I20" s="34">
        <v>40</v>
      </c>
      <c r="J20" s="93">
        <f t="shared" si="0"/>
        <v>411</v>
      </c>
      <c r="K20" s="34">
        <v>0</v>
      </c>
      <c r="L20" s="34">
        <v>0</v>
      </c>
      <c r="M20" s="34">
        <v>0</v>
      </c>
      <c r="N20" s="34">
        <v>0</v>
      </c>
      <c r="O20" s="93">
        <f>SUM(K20:N20)</f>
        <v>0</v>
      </c>
      <c r="P20" s="46"/>
      <c r="Q20" s="115"/>
      <c r="R20" s="90" t="s">
        <v>463</v>
      </c>
    </row>
    <row r="21" spans="1:18" x14ac:dyDescent="0.25">
      <c r="A21" s="45">
        <v>9</v>
      </c>
      <c r="B21" s="96" t="s">
        <v>598</v>
      </c>
      <c r="C21" s="98" t="s">
        <v>597</v>
      </c>
      <c r="D21" s="96" t="s">
        <v>596</v>
      </c>
      <c r="E21" s="40"/>
      <c r="F21" s="47">
        <v>29</v>
      </c>
      <c r="G21" s="34">
        <v>0</v>
      </c>
      <c r="H21" s="34">
        <v>0</v>
      </c>
      <c r="I21" s="34">
        <v>0</v>
      </c>
      <c r="J21" s="93">
        <f t="shared" si="0"/>
        <v>29</v>
      </c>
      <c r="K21" s="34">
        <v>0</v>
      </c>
      <c r="L21" s="34">
        <v>0</v>
      </c>
      <c r="M21" s="34">
        <v>0</v>
      </c>
      <c r="N21" s="34">
        <v>0</v>
      </c>
      <c r="O21" s="93">
        <f>SUM(K21:N21)</f>
        <v>0</v>
      </c>
      <c r="P21" s="46"/>
      <c r="Q21" s="115"/>
      <c r="R21" s="90" t="s">
        <v>463</v>
      </c>
    </row>
    <row r="22" spans="1:18" x14ac:dyDescent="0.25">
      <c r="A22" s="33">
        <v>10</v>
      </c>
      <c r="B22" s="96" t="s">
        <v>591</v>
      </c>
      <c r="C22" s="98" t="s">
        <v>595</v>
      </c>
      <c r="D22" s="96" t="s">
        <v>594</v>
      </c>
      <c r="E22" s="40"/>
      <c r="F22" s="47"/>
      <c r="G22" s="34"/>
      <c r="H22" s="34"/>
      <c r="I22" s="34"/>
      <c r="J22" s="93"/>
      <c r="K22" s="34"/>
      <c r="L22" s="34"/>
      <c r="M22" s="34"/>
      <c r="N22" s="34"/>
      <c r="O22" s="93"/>
      <c r="P22" s="46"/>
      <c r="Q22" s="115"/>
      <c r="R22" s="90" t="s">
        <v>588</v>
      </c>
    </row>
    <row r="23" spans="1:18" ht="13.5" customHeight="1" x14ac:dyDescent="0.25">
      <c r="A23" s="45">
        <v>11</v>
      </c>
      <c r="B23" s="96" t="s">
        <v>591</v>
      </c>
      <c r="C23" s="98" t="s">
        <v>593</v>
      </c>
      <c r="D23" s="96" t="s">
        <v>592</v>
      </c>
      <c r="E23" s="40"/>
      <c r="F23" s="47"/>
      <c r="G23" s="34"/>
      <c r="H23" s="34"/>
      <c r="I23" s="34"/>
      <c r="J23" s="93"/>
      <c r="K23" s="34"/>
      <c r="L23" s="34"/>
      <c r="M23" s="34"/>
      <c r="N23" s="34"/>
      <c r="O23" s="93"/>
      <c r="P23" s="46"/>
      <c r="Q23" s="115"/>
      <c r="R23" s="90" t="s">
        <v>588</v>
      </c>
    </row>
    <row r="24" spans="1:18" x14ac:dyDescent="0.25">
      <c r="A24" s="45">
        <v>12</v>
      </c>
      <c r="B24" s="96" t="s">
        <v>591</v>
      </c>
      <c r="C24" s="98" t="s">
        <v>590</v>
      </c>
      <c r="D24" s="96" t="s">
        <v>589</v>
      </c>
      <c r="E24" s="40"/>
      <c r="F24" s="47"/>
      <c r="G24" s="34"/>
      <c r="H24" s="34"/>
      <c r="I24" s="34"/>
      <c r="J24" s="93"/>
      <c r="K24" s="34"/>
      <c r="L24" s="34"/>
      <c r="M24" s="34"/>
      <c r="N24" s="34"/>
      <c r="O24" s="93"/>
      <c r="P24" s="46"/>
      <c r="Q24" s="115"/>
      <c r="R24" s="90" t="s">
        <v>588</v>
      </c>
    </row>
    <row r="25" spans="1:18" x14ac:dyDescent="0.25">
      <c r="A25" s="33">
        <v>13</v>
      </c>
      <c r="B25" s="96" t="s">
        <v>587</v>
      </c>
      <c r="C25" s="98" t="s">
        <v>586</v>
      </c>
      <c r="D25" s="96" t="s">
        <v>585</v>
      </c>
      <c r="E25" s="40"/>
      <c r="F25" s="47">
        <v>78</v>
      </c>
      <c r="G25" s="34">
        <v>315</v>
      </c>
      <c r="H25" s="34">
        <v>6</v>
      </c>
      <c r="I25" s="34">
        <v>111</v>
      </c>
      <c r="J25" s="93">
        <f t="shared" ref="J25:J70" si="1">SUM(F25:I25)</f>
        <v>510</v>
      </c>
      <c r="K25" s="34">
        <v>0</v>
      </c>
      <c r="L25" s="34">
        <v>0</v>
      </c>
      <c r="M25" s="34">
        <v>0</v>
      </c>
      <c r="N25" s="34">
        <v>57</v>
      </c>
      <c r="O25" s="93">
        <f t="shared" ref="O25:O70" si="2">SUM(K25:N25)</f>
        <v>57</v>
      </c>
      <c r="P25" s="46"/>
      <c r="Q25" s="115"/>
      <c r="R25" s="117" t="s">
        <v>463</v>
      </c>
    </row>
    <row r="26" spans="1:18" x14ac:dyDescent="0.25">
      <c r="A26" s="45">
        <v>14</v>
      </c>
      <c r="B26" s="96" t="s">
        <v>132</v>
      </c>
      <c r="C26" s="98" t="s">
        <v>584</v>
      </c>
      <c r="D26" s="96" t="s">
        <v>467</v>
      </c>
      <c r="E26" s="40"/>
      <c r="F26" s="47">
        <v>403</v>
      </c>
      <c r="G26" s="34">
        <v>361</v>
      </c>
      <c r="H26" s="34">
        <v>0</v>
      </c>
      <c r="I26" s="34">
        <v>83</v>
      </c>
      <c r="J26" s="93">
        <f t="shared" si="1"/>
        <v>847</v>
      </c>
      <c r="K26" s="34">
        <v>0</v>
      </c>
      <c r="L26" s="34">
        <v>0</v>
      </c>
      <c r="M26" s="34">
        <v>0</v>
      </c>
      <c r="N26" s="34">
        <v>352</v>
      </c>
      <c r="O26" s="93">
        <f t="shared" si="2"/>
        <v>352</v>
      </c>
      <c r="P26" s="46"/>
      <c r="Q26" s="115"/>
      <c r="R26" s="117" t="s">
        <v>583</v>
      </c>
    </row>
    <row r="27" spans="1:18" x14ac:dyDescent="0.25">
      <c r="A27" s="45">
        <v>15</v>
      </c>
      <c r="B27" s="96" t="s">
        <v>582</v>
      </c>
      <c r="C27" s="98" t="s">
        <v>581</v>
      </c>
      <c r="D27" s="96" t="s">
        <v>580</v>
      </c>
      <c r="E27" s="40"/>
      <c r="F27" s="47">
        <v>208</v>
      </c>
      <c r="G27" s="34">
        <v>114</v>
      </c>
      <c r="H27" s="34">
        <v>0</v>
      </c>
      <c r="I27" s="34">
        <v>85</v>
      </c>
      <c r="J27" s="93">
        <f t="shared" si="1"/>
        <v>407</v>
      </c>
      <c r="K27" s="34">
        <v>0</v>
      </c>
      <c r="L27" s="34">
        <v>0</v>
      </c>
      <c r="M27" s="34">
        <v>0</v>
      </c>
      <c r="N27" s="34">
        <v>99</v>
      </c>
      <c r="O27" s="93">
        <f t="shared" si="2"/>
        <v>99</v>
      </c>
      <c r="P27" s="46"/>
      <c r="Q27" s="115"/>
      <c r="R27" s="90" t="s">
        <v>576</v>
      </c>
    </row>
    <row r="28" spans="1:18" x14ac:dyDescent="0.25">
      <c r="A28" s="33">
        <v>16</v>
      </c>
      <c r="B28" s="96" t="s">
        <v>579</v>
      </c>
      <c r="C28" s="98" t="s">
        <v>578</v>
      </c>
      <c r="D28" s="96" t="s">
        <v>577</v>
      </c>
      <c r="E28" s="40"/>
      <c r="F28" s="47">
        <v>22</v>
      </c>
      <c r="G28" s="34">
        <v>22</v>
      </c>
      <c r="H28" s="34">
        <v>0</v>
      </c>
      <c r="I28" s="34">
        <v>248</v>
      </c>
      <c r="J28" s="93">
        <f t="shared" si="1"/>
        <v>292</v>
      </c>
      <c r="K28" s="34">
        <v>886</v>
      </c>
      <c r="L28" s="34">
        <v>0</v>
      </c>
      <c r="M28" s="34">
        <v>0</v>
      </c>
      <c r="N28" s="34">
        <v>258</v>
      </c>
      <c r="O28" s="93">
        <f t="shared" si="2"/>
        <v>1144</v>
      </c>
      <c r="P28" s="46"/>
      <c r="Q28" s="115"/>
      <c r="R28" s="90" t="s">
        <v>576</v>
      </c>
    </row>
    <row r="29" spans="1:18" ht="27" x14ac:dyDescent="0.25">
      <c r="A29" s="45">
        <v>17</v>
      </c>
      <c r="B29" s="96" t="s">
        <v>575</v>
      </c>
      <c r="C29" s="98" t="s">
        <v>574</v>
      </c>
      <c r="D29" s="96" t="s">
        <v>573</v>
      </c>
      <c r="E29" s="40"/>
      <c r="F29" s="47">
        <v>0</v>
      </c>
      <c r="G29" s="34">
        <v>0</v>
      </c>
      <c r="H29" s="34">
        <v>226</v>
      </c>
      <c r="I29" s="34">
        <v>0</v>
      </c>
      <c r="J29" s="93">
        <f t="shared" si="1"/>
        <v>226</v>
      </c>
      <c r="K29" s="34">
        <v>0</v>
      </c>
      <c r="L29" s="34">
        <v>0</v>
      </c>
      <c r="M29" s="34">
        <v>0</v>
      </c>
      <c r="N29" s="34">
        <v>0</v>
      </c>
      <c r="O29" s="93">
        <f t="shared" si="2"/>
        <v>0</v>
      </c>
      <c r="P29" s="46"/>
      <c r="Q29" s="115"/>
      <c r="R29" s="111">
        <v>20</v>
      </c>
    </row>
    <row r="30" spans="1:18" ht="27" x14ac:dyDescent="0.25">
      <c r="A30" s="45">
        <v>18</v>
      </c>
      <c r="B30" s="96" t="s">
        <v>572</v>
      </c>
      <c r="C30" s="98" t="s">
        <v>165</v>
      </c>
      <c r="D30" s="96" t="s">
        <v>570</v>
      </c>
      <c r="E30" s="40"/>
      <c r="F30" s="47">
        <v>0</v>
      </c>
      <c r="G30" s="96">
        <v>0</v>
      </c>
      <c r="H30" s="96">
        <v>0</v>
      </c>
      <c r="I30" s="96">
        <v>165</v>
      </c>
      <c r="J30" s="93">
        <f t="shared" si="1"/>
        <v>165</v>
      </c>
      <c r="K30" s="96">
        <v>0</v>
      </c>
      <c r="L30" s="34">
        <v>0</v>
      </c>
      <c r="M30" s="34">
        <v>0</v>
      </c>
      <c r="N30" s="34">
        <v>0</v>
      </c>
      <c r="O30" s="93">
        <f t="shared" si="2"/>
        <v>0</v>
      </c>
      <c r="P30" s="46"/>
      <c r="Q30" s="115"/>
      <c r="R30" s="90" t="s">
        <v>463</v>
      </c>
    </row>
    <row r="31" spans="1:18" ht="27" x14ac:dyDescent="0.25">
      <c r="A31" s="33">
        <v>19</v>
      </c>
      <c r="B31" s="96" t="s">
        <v>571</v>
      </c>
      <c r="C31" s="98" t="s">
        <v>165</v>
      </c>
      <c r="D31" s="96" t="s">
        <v>570</v>
      </c>
      <c r="E31" s="40"/>
      <c r="F31" s="47">
        <v>0</v>
      </c>
      <c r="G31" s="96">
        <v>0</v>
      </c>
      <c r="H31" s="96">
        <v>0</v>
      </c>
      <c r="I31" s="96">
        <v>638</v>
      </c>
      <c r="J31" s="93">
        <f t="shared" si="1"/>
        <v>638</v>
      </c>
      <c r="K31" s="96">
        <v>0</v>
      </c>
      <c r="L31" s="34">
        <v>0</v>
      </c>
      <c r="M31" s="34">
        <v>0</v>
      </c>
      <c r="N31" s="34">
        <v>0</v>
      </c>
      <c r="O31" s="93">
        <f t="shared" si="2"/>
        <v>0</v>
      </c>
      <c r="P31" s="46"/>
      <c r="Q31" s="115"/>
      <c r="R31" s="90" t="s">
        <v>463</v>
      </c>
    </row>
    <row r="32" spans="1:18" x14ac:dyDescent="0.25">
      <c r="A32" s="45">
        <v>20</v>
      </c>
      <c r="B32" s="96" t="s">
        <v>569</v>
      </c>
      <c r="C32" s="98" t="s">
        <v>568</v>
      </c>
      <c r="D32" s="96" t="s">
        <v>567</v>
      </c>
      <c r="E32" s="40"/>
      <c r="F32" s="47">
        <v>0</v>
      </c>
      <c r="G32" s="96">
        <v>0</v>
      </c>
      <c r="H32" s="96">
        <v>0</v>
      </c>
      <c r="I32" s="96">
        <v>1251</v>
      </c>
      <c r="J32" s="93">
        <f t="shared" si="1"/>
        <v>1251</v>
      </c>
      <c r="K32" s="96">
        <v>0</v>
      </c>
      <c r="L32" s="34">
        <v>0</v>
      </c>
      <c r="M32" s="34">
        <v>0</v>
      </c>
      <c r="N32" s="34">
        <v>0</v>
      </c>
      <c r="O32" s="93">
        <f t="shared" si="2"/>
        <v>0</v>
      </c>
      <c r="P32" s="46"/>
      <c r="Q32" s="115"/>
      <c r="R32" s="90" t="s">
        <v>463</v>
      </c>
    </row>
    <row r="33" spans="1:18" x14ac:dyDescent="0.25">
      <c r="A33" s="45">
        <v>21</v>
      </c>
      <c r="B33" s="96" t="s">
        <v>566</v>
      </c>
      <c r="C33" s="98" t="s">
        <v>565</v>
      </c>
      <c r="D33" s="96" t="s">
        <v>564</v>
      </c>
      <c r="E33" s="40"/>
      <c r="F33" s="47">
        <v>0</v>
      </c>
      <c r="G33" s="96">
        <v>0</v>
      </c>
      <c r="H33" s="96">
        <v>0</v>
      </c>
      <c r="I33" s="96">
        <v>481</v>
      </c>
      <c r="J33" s="93">
        <f t="shared" si="1"/>
        <v>481</v>
      </c>
      <c r="K33" s="96">
        <v>0</v>
      </c>
      <c r="L33" s="34">
        <v>0</v>
      </c>
      <c r="M33" s="34">
        <v>0</v>
      </c>
      <c r="N33" s="34">
        <v>0</v>
      </c>
      <c r="O33" s="93">
        <f t="shared" si="2"/>
        <v>0</v>
      </c>
      <c r="P33" s="46"/>
      <c r="Q33" s="115"/>
      <c r="R33" s="90" t="s">
        <v>463</v>
      </c>
    </row>
    <row r="34" spans="1:18" x14ac:dyDescent="0.25">
      <c r="A34" s="33">
        <v>22</v>
      </c>
      <c r="B34" s="96" t="s">
        <v>563</v>
      </c>
      <c r="C34" s="98" t="s">
        <v>562</v>
      </c>
      <c r="D34" s="96" t="s">
        <v>561</v>
      </c>
      <c r="E34" s="40"/>
      <c r="F34" s="47">
        <v>0</v>
      </c>
      <c r="G34" s="96">
        <v>0</v>
      </c>
      <c r="H34" s="96">
        <v>0</v>
      </c>
      <c r="I34" s="96">
        <v>111</v>
      </c>
      <c r="J34" s="93">
        <f t="shared" si="1"/>
        <v>111</v>
      </c>
      <c r="K34" s="96">
        <v>0</v>
      </c>
      <c r="L34" s="34">
        <v>0</v>
      </c>
      <c r="M34" s="34">
        <v>0</v>
      </c>
      <c r="N34" s="34">
        <v>0</v>
      </c>
      <c r="O34" s="93">
        <f t="shared" si="2"/>
        <v>0</v>
      </c>
      <c r="P34" s="46"/>
      <c r="Q34" s="115"/>
      <c r="R34" s="90" t="s">
        <v>463</v>
      </c>
    </row>
    <row r="35" spans="1:18" ht="27" x14ac:dyDescent="0.25">
      <c r="A35" s="45">
        <v>23</v>
      </c>
      <c r="B35" s="96" t="s">
        <v>557</v>
      </c>
      <c r="C35" s="98" t="s">
        <v>560</v>
      </c>
      <c r="D35" s="96" t="s">
        <v>559</v>
      </c>
      <c r="E35" s="40"/>
      <c r="F35" s="47">
        <v>0</v>
      </c>
      <c r="G35" s="96">
        <v>0</v>
      </c>
      <c r="H35" s="96">
        <v>0</v>
      </c>
      <c r="I35" s="96">
        <v>0</v>
      </c>
      <c r="J35" s="93">
        <f t="shared" si="1"/>
        <v>0</v>
      </c>
      <c r="K35" s="116" t="s">
        <v>558</v>
      </c>
      <c r="L35" s="34">
        <v>0</v>
      </c>
      <c r="M35" s="34">
        <v>0</v>
      </c>
      <c r="N35" s="34">
        <v>0</v>
      </c>
      <c r="O35" s="93">
        <f t="shared" si="2"/>
        <v>0</v>
      </c>
      <c r="P35" s="46"/>
      <c r="Q35" s="115"/>
      <c r="R35" s="90" t="s">
        <v>507</v>
      </c>
    </row>
    <row r="36" spans="1:18" ht="27" x14ac:dyDescent="0.25">
      <c r="A36" s="45">
        <v>24</v>
      </c>
      <c r="B36" s="96" t="s">
        <v>557</v>
      </c>
      <c r="C36" s="98" t="s">
        <v>556</v>
      </c>
      <c r="D36" s="96" t="s">
        <v>555</v>
      </c>
      <c r="E36" s="40"/>
      <c r="F36" s="47">
        <v>0</v>
      </c>
      <c r="G36" s="96">
        <v>0</v>
      </c>
      <c r="H36" s="96">
        <v>0</v>
      </c>
      <c r="I36" s="96">
        <v>0</v>
      </c>
      <c r="J36" s="93">
        <f t="shared" si="1"/>
        <v>0</v>
      </c>
      <c r="K36" s="116" t="s">
        <v>554</v>
      </c>
      <c r="L36" s="34">
        <v>0</v>
      </c>
      <c r="M36" s="34">
        <v>0</v>
      </c>
      <c r="N36" s="34">
        <v>0</v>
      </c>
      <c r="O36" s="93">
        <f t="shared" si="2"/>
        <v>0</v>
      </c>
      <c r="P36" s="46"/>
      <c r="Q36" s="115"/>
      <c r="R36" s="90" t="s">
        <v>507</v>
      </c>
    </row>
    <row r="37" spans="1:18" x14ac:dyDescent="0.25">
      <c r="A37" s="33">
        <v>25</v>
      </c>
      <c r="B37" s="96" t="s">
        <v>553</v>
      </c>
      <c r="C37" s="98" t="s">
        <v>552</v>
      </c>
      <c r="D37" s="96" t="s">
        <v>551</v>
      </c>
      <c r="E37" s="40"/>
      <c r="F37" s="47">
        <v>28</v>
      </c>
      <c r="G37" s="34">
        <v>0</v>
      </c>
      <c r="H37" s="34">
        <v>0</v>
      </c>
      <c r="I37" s="34">
        <v>8</v>
      </c>
      <c r="J37" s="93">
        <f t="shared" si="1"/>
        <v>36</v>
      </c>
      <c r="K37" s="34">
        <v>0</v>
      </c>
      <c r="L37" s="34">
        <v>0</v>
      </c>
      <c r="M37" s="34">
        <v>0</v>
      </c>
      <c r="N37" s="34">
        <v>32</v>
      </c>
      <c r="O37" s="93">
        <f t="shared" si="2"/>
        <v>32</v>
      </c>
      <c r="P37" s="46"/>
      <c r="Q37" s="115"/>
      <c r="R37" s="90" t="s">
        <v>540</v>
      </c>
    </row>
    <row r="38" spans="1:18" ht="27" x14ac:dyDescent="0.25">
      <c r="A38" s="45">
        <v>26</v>
      </c>
      <c r="B38" s="96" t="s">
        <v>176</v>
      </c>
      <c r="C38" s="98" t="s">
        <v>550</v>
      </c>
      <c r="D38" s="96" t="s">
        <v>467</v>
      </c>
      <c r="E38" s="40"/>
      <c r="F38" s="47">
        <v>265</v>
      </c>
      <c r="G38" s="34">
        <v>0</v>
      </c>
      <c r="H38" s="34">
        <v>0</v>
      </c>
      <c r="I38" s="34">
        <v>45</v>
      </c>
      <c r="J38" s="93">
        <f t="shared" si="1"/>
        <v>310</v>
      </c>
      <c r="K38" s="34">
        <v>0</v>
      </c>
      <c r="L38" s="34">
        <v>0</v>
      </c>
      <c r="M38" s="34">
        <v>0</v>
      </c>
      <c r="N38" s="34">
        <v>0</v>
      </c>
      <c r="O38" s="93">
        <f t="shared" si="2"/>
        <v>0</v>
      </c>
      <c r="P38" s="46"/>
      <c r="Q38" s="115"/>
      <c r="R38" s="90" t="s">
        <v>540</v>
      </c>
    </row>
    <row r="39" spans="1:18" x14ac:dyDescent="0.25">
      <c r="A39" s="45">
        <v>27</v>
      </c>
      <c r="B39" s="96" t="s">
        <v>176</v>
      </c>
      <c r="C39" s="98" t="s">
        <v>549</v>
      </c>
      <c r="D39" s="96" t="s">
        <v>548</v>
      </c>
      <c r="E39" s="40"/>
      <c r="F39" s="97">
        <v>248</v>
      </c>
      <c r="G39" s="34">
        <v>66</v>
      </c>
      <c r="H39" s="34">
        <v>25</v>
      </c>
      <c r="I39" s="34">
        <v>11</v>
      </c>
      <c r="J39" s="95">
        <f t="shared" si="1"/>
        <v>350</v>
      </c>
      <c r="K39" s="34">
        <v>0</v>
      </c>
      <c r="L39" s="34">
        <v>0</v>
      </c>
      <c r="M39" s="34">
        <v>0</v>
      </c>
      <c r="N39" s="34">
        <v>79</v>
      </c>
      <c r="O39" s="93">
        <f t="shared" si="2"/>
        <v>79</v>
      </c>
      <c r="P39" s="92"/>
      <c r="Q39" s="91"/>
      <c r="R39" s="102"/>
    </row>
    <row r="40" spans="1:18" ht="27" x14ac:dyDescent="0.25">
      <c r="A40" s="33">
        <v>28</v>
      </c>
      <c r="B40" s="96" t="s">
        <v>176</v>
      </c>
      <c r="C40" s="98" t="s">
        <v>547</v>
      </c>
      <c r="D40" s="105" t="s">
        <v>546</v>
      </c>
      <c r="E40" s="40"/>
      <c r="F40" s="97">
        <v>153</v>
      </c>
      <c r="G40" s="34">
        <v>0</v>
      </c>
      <c r="H40" s="34">
        <v>0</v>
      </c>
      <c r="I40" s="34">
        <v>21</v>
      </c>
      <c r="J40" s="95">
        <f t="shared" si="1"/>
        <v>174</v>
      </c>
      <c r="K40" s="34">
        <v>0</v>
      </c>
      <c r="L40" s="34">
        <v>0</v>
      </c>
      <c r="M40" s="34">
        <v>0</v>
      </c>
      <c r="N40" s="34">
        <v>78</v>
      </c>
      <c r="O40" s="93">
        <f t="shared" si="2"/>
        <v>78</v>
      </c>
      <c r="P40" s="92"/>
      <c r="Q40" s="91"/>
      <c r="R40" s="90" t="s">
        <v>463</v>
      </c>
    </row>
    <row r="41" spans="1:18" x14ac:dyDescent="0.25">
      <c r="A41" s="45">
        <v>29</v>
      </c>
      <c r="B41" s="96" t="s">
        <v>176</v>
      </c>
      <c r="C41" s="98" t="s">
        <v>545</v>
      </c>
      <c r="D41" s="105" t="s">
        <v>544</v>
      </c>
      <c r="E41" s="40"/>
      <c r="F41" s="97">
        <v>48</v>
      </c>
      <c r="G41" s="34">
        <v>27</v>
      </c>
      <c r="H41" s="34">
        <v>0</v>
      </c>
      <c r="I41" s="34">
        <v>0</v>
      </c>
      <c r="J41" s="95">
        <f t="shared" si="1"/>
        <v>75</v>
      </c>
      <c r="K41" s="34">
        <v>0</v>
      </c>
      <c r="L41" s="34">
        <v>0</v>
      </c>
      <c r="M41" s="34">
        <v>0</v>
      </c>
      <c r="N41" s="34">
        <v>0</v>
      </c>
      <c r="O41" s="93">
        <f t="shared" si="2"/>
        <v>0</v>
      </c>
      <c r="P41" s="92"/>
      <c r="Q41" s="91"/>
      <c r="R41" s="90" t="s">
        <v>540</v>
      </c>
    </row>
    <row r="42" spans="1:18" x14ac:dyDescent="0.25">
      <c r="A42" s="45">
        <v>30</v>
      </c>
      <c r="B42" s="96" t="s">
        <v>543</v>
      </c>
      <c r="C42" s="98" t="s">
        <v>542</v>
      </c>
      <c r="D42" s="105" t="s">
        <v>541</v>
      </c>
      <c r="E42" s="40"/>
      <c r="F42" s="97">
        <v>0</v>
      </c>
      <c r="G42" s="34">
        <v>0</v>
      </c>
      <c r="H42" s="34">
        <v>200</v>
      </c>
      <c r="I42" s="34">
        <v>0</v>
      </c>
      <c r="J42" s="95">
        <f t="shared" si="1"/>
        <v>200</v>
      </c>
      <c r="K42" s="34">
        <v>0</v>
      </c>
      <c r="L42" s="34">
        <v>0</v>
      </c>
      <c r="M42" s="34">
        <v>0</v>
      </c>
      <c r="N42" s="34">
        <v>0</v>
      </c>
      <c r="O42" s="93">
        <f t="shared" si="2"/>
        <v>0</v>
      </c>
      <c r="P42" s="92"/>
      <c r="Q42" s="91"/>
      <c r="R42" s="90" t="s">
        <v>540</v>
      </c>
    </row>
    <row r="43" spans="1:18" x14ac:dyDescent="0.25">
      <c r="A43" s="33">
        <v>31</v>
      </c>
      <c r="B43" s="96" t="s">
        <v>539</v>
      </c>
      <c r="C43" s="98" t="s">
        <v>538</v>
      </c>
      <c r="D43" s="96" t="s">
        <v>537</v>
      </c>
      <c r="E43" s="40"/>
      <c r="F43" s="97">
        <v>708</v>
      </c>
      <c r="G43" s="34">
        <v>0</v>
      </c>
      <c r="H43" s="96">
        <v>0</v>
      </c>
      <c r="I43" s="96">
        <v>99</v>
      </c>
      <c r="J43" s="95">
        <f t="shared" si="1"/>
        <v>807</v>
      </c>
      <c r="K43" s="96">
        <v>0</v>
      </c>
      <c r="L43" s="34">
        <v>0</v>
      </c>
      <c r="M43" s="34">
        <v>0</v>
      </c>
      <c r="N43" s="96">
        <v>0</v>
      </c>
      <c r="O43" s="93">
        <f t="shared" si="2"/>
        <v>0</v>
      </c>
      <c r="P43" s="92"/>
      <c r="Q43" s="91"/>
      <c r="R43" s="114">
        <v>10</v>
      </c>
    </row>
    <row r="44" spans="1:18" x14ac:dyDescent="0.25">
      <c r="A44" s="45">
        <v>32</v>
      </c>
      <c r="B44" s="103" t="s">
        <v>241</v>
      </c>
      <c r="C44" s="104" t="s">
        <v>536</v>
      </c>
      <c r="D44" s="103" t="s">
        <v>535</v>
      </c>
      <c r="E44" s="40"/>
      <c r="F44" s="97">
        <v>323</v>
      </c>
      <c r="G44" s="113">
        <v>0</v>
      </c>
      <c r="H44" s="113">
        <v>0</v>
      </c>
      <c r="I44" s="113">
        <v>0</v>
      </c>
      <c r="J44" s="95">
        <f t="shared" si="1"/>
        <v>323</v>
      </c>
      <c r="K44" s="113">
        <v>0</v>
      </c>
      <c r="L44" s="34">
        <v>0</v>
      </c>
      <c r="M44" s="34">
        <v>0</v>
      </c>
      <c r="N44" s="113">
        <v>0</v>
      </c>
      <c r="O44" s="93">
        <f t="shared" si="2"/>
        <v>0</v>
      </c>
      <c r="P44" s="92"/>
      <c r="Q44" s="91"/>
      <c r="R44" s="112" t="s">
        <v>534</v>
      </c>
    </row>
    <row r="45" spans="1:18" ht="27" x14ac:dyDescent="0.25">
      <c r="A45" s="33">
        <v>33</v>
      </c>
      <c r="B45" s="34" t="s">
        <v>533</v>
      </c>
      <c r="C45" s="49" t="s">
        <v>532</v>
      </c>
      <c r="D45" s="103" t="s">
        <v>467</v>
      </c>
      <c r="E45" s="40"/>
      <c r="F45" s="97">
        <v>3984</v>
      </c>
      <c r="G45" s="34">
        <v>646</v>
      </c>
      <c r="H45" s="34">
        <v>725</v>
      </c>
      <c r="I45" s="34">
        <v>296</v>
      </c>
      <c r="J45" s="95">
        <f t="shared" si="1"/>
        <v>5651</v>
      </c>
      <c r="K45" s="34">
        <v>0</v>
      </c>
      <c r="L45" s="34">
        <v>77</v>
      </c>
      <c r="M45" s="34">
        <v>241</v>
      </c>
      <c r="N45" s="34">
        <v>3432</v>
      </c>
      <c r="O45" s="93">
        <f t="shared" si="2"/>
        <v>3750</v>
      </c>
      <c r="P45" s="92"/>
      <c r="Q45" s="91"/>
      <c r="R45" s="112" t="s">
        <v>463</v>
      </c>
    </row>
    <row r="46" spans="1:18" x14ac:dyDescent="0.25">
      <c r="A46" s="45">
        <v>34</v>
      </c>
      <c r="B46" s="96" t="s">
        <v>531</v>
      </c>
      <c r="C46" s="98" t="s">
        <v>530</v>
      </c>
      <c r="D46" s="98" t="s">
        <v>529</v>
      </c>
      <c r="E46" s="40"/>
      <c r="F46" s="97">
        <v>185</v>
      </c>
      <c r="G46" s="34">
        <v>232</v>
      </c>
      <c r="H46" s="34">
        <v>0</v>
      </c>
      <c r="I46" s="34">
        <v>26</v>
      </c>
      <c r="J46" s="95">
        <f t="shared" si="1"/>
        <v>443</v>
      </c>
      <c r="K46" s="34">
        <v>0</v>
      </c>
      <c r="L46" s="34">
        <v>0</v>
      </c>
      <c r="M46" s="34">
        <v>0</v>
      </c>
      <c r="N46" s="34">
        <v>125</v>
      </c>
      <c r="O46" s="93">
        <f t="shared" si="2"/>
        <v>125</v>
      </c>
      <c r="P46" s="92"/>
      <c r="Q46" s="91"/>
      <c r="R46" s="111" t="s">
        <v>528</v>
      </c>
    </row>
    <row r="47" spans="1:18" x14ac:dyDescent="0.25">
      <c r="A47" s="33">
        <v>35</v>
      </c>
      <c r="B47" s="96" t="s">
        <v>527</v>
      </c>
      <c r="C47" s="98" t="s">
        <v>526</v>
      </c>
      <c r="D47" s="96" t="s">
        <v>525</v>
      </c>
      <c r="E47" s="40"/>
      <c r="F47" s="97">
        <v>165</v>
      </c>
      <c r="G47" s="34">
        <v>0</v>
      </c>
      <c r="H47" s="34">
        <v>0</v>
      </c>
      <c r="I47" s="34">
        <v>15</v>
      </c>
      <c r="J47" s="95">
        <f t="shared" si="1"/>
        <v>180</v>
      </c>
      <c r="K47" s="34">
        <v>0</v>
      </c>
      <c r="L47" s="34">
        <v>0</v>
      </c>
      <c r="M47" s="34">
        <v>0</v>
      </c>
      <c r="N47" s="34">
        <v>0</v>
      </c>
      <c r="O47" s="93">
        <f t="shared" si="2"/>
        <v>0</v>
      </c>
      <c r="P47" s="92"/>
      <c r="Q47" s="91"/>
      <c r="R47" s="111" t="s">
        <v>455</v>
      </c>
    </row>
    <row r="48" spans="1:18" x14ac:dyDescent="0.25">
      <c r="A48" s="45">
        <v>36</v>
      </c>
      <c r="B48" s="96" t="s">
        <v>524</v>
      </c>
      <c r="C48" s="98" t="s">
        <v>523</v>
      </c>
      <c r="D48" s="96" t="s">
        <v>522</v>
      </c>
      <c r="E48" s="40"/>
      <c r="F48" s="97">
        <v>107</v>
      </c>
      <c r="G48" s="34">
        <v>0</v>
      </c>
      <c r="H48" s="34">
        <v>0</v>
      </c>
      <c r="I48" s="34">
        <v>0</v>
      </c>
      <c r="J48" s="95">
        <f t="shared" si="1"/>
        <v>107</v>
      </c>
      <c r="K48" s="34">
        <v>3</v>
      </c>
      <c r="L48" s="34">
        <v>0</v>
      </c>
      <c r="M48" s="34">
        <v>0</v>
      </c>
      <c r="N48" s="34">
        <v>25</v>
      </c>
      <c r="O48" s="93">
        <f t="shared" si="2"/>
        <v>28</v>
      </c>
      <c r="P48" s="92"/>
      <c r="Q48" s="91"/>
      <c r="R48" s="110"/>
    </row>
    <row r="49" spans="1:18" x14ac:dyDescent="0.25">
      <c r="A49" s="33">
        <v>37</v>
      </c>
      <c r="B49" s="96" t="s">
        <v>521</v>
      </c>
      <c r="C49" s="98" t="s">
        <v>520</v>
      </c>
      <c r="D49" s="96" t="s">
        <v>519</v>
      </c>
      <c r="E49" s="40"/>
      <c r="F49" s="97">
        <v>194</v>
      </c>
      <c r="G49" s="34">
        <v>27</v>
      </c>
      <c r="H49" s="34">
        <v>0</v>
      </c>
      <c r="I49" s="34">
        <v>14</v>
      </c>
      <c r="J49" s="95">
        <f t="shared" si="1"/>
        <v>235</v>
      </c>
      <c r="K49" s="34">
        <v>0</v>
      </c>
      <c r="L49" s="34">
        <v>0</v>
      </c>
      <c r="M49" s="34">
        <v>0</v>
      </c>
      <c r="N49" s="34">
        <v>0</v>
      </c>
      <c r="O49" s="93">
        <f t="shared" si="2"/>
        <v>0</v>
      </c>
      <c r="P49" s="92"/>
      <c r="Q49" s="91"/>
      <c r="R49" s="90" t="s">
        <v>463</v>
      </c>
    </row>
    <row r="50" spans="1:18" x14ac:dyDescent="0.25">
      <c r="A50" s="45">
        <v>38</v>
      </c>
      <c r="B50" s="105" t="s">
        <v>518</v>
      </c>
      <c r="C50" s="107" t="s">
        <v>517</v>
      </c>
      <c r="D50" s="96" t="s">
        <v>504</v>
      </c>
      <c r="E50" s="40"/>
      <c r="F50" s="97">
        <v>0</v>
      </c>
      <c r="G50" s="34">
        <v>39</v>
      </c>
      <c r="H50" s="34">
        <v>0</v>
      </c>
      <c r="I50" s="34">
        <v>0</v>
      </c>
      <c r="J50" s="95">
        <f t="shared" si="1"/>
        <v>39</v>
      </c>
      <c r="K50" s="34">
        <v>0</v>
      </c>
      <c r="L50" s="34">
        <v>0</v>
      </c>
      <c r="M50" s="34">
        <v>0</v>
      </c>
      <c r="N50" s="34">
        <v>0</v>
      </c>
      <c r="O50" s="93">
        <f t="shared" si="2"/>
        <v>0</v>
      </c>
      <c r="P50" s="92"/>
      <c r="Q50" s="91"/>
      <c r="R50" s="90" t="s">
        <v>463</v>
      </c>
    </row>
    <row r="51" spans="1:18" ht="27" x14ac:dyDescent="0.25">
      <c r="A51" s="33">
        <v>39</v>
      </c>
      <c r="B51" s="96" t="s">
        <v>516</v>
      </c>
      <c r="C51" s="107" t="s">
        <v>515</v>
      </c>
      <c r="D51" s="96" t="s">
        <v>514</v>
      </c>
      <c r="E51" s="40"/>
      <c r="F51" s="97">
        <v>0</v>
      </c>
      <c r="G51" s="34">
        <v>0</v>
      </c>
      <c r="H51" s="34">
        <v>0</v>
      </c>
      <c r="I51" s="34">
        <v>0</v>
      </c>
      <c r="J51" s="95">
        <f t="shared" si="1"/>
        <v>0</v>
      </c>
      <c r="K51" s="34">
        <v>0</v>
      </c>
      <c r="L51" s="34">
        <v>0</v>
      </c>
      <c r="M51" s="34">
        <v>0</v>
      </c>
      <c r="N51" s="34">
        <v>15</v>
      </c>
      <c r="O51" s="93">
        <f t="shared" si="2"/>
        <v>15</v>
      </c>
      <c r="P51" s="92"/>
      <c r="Q51" s="91"/>
      <c r="R51" s="90" t="s">
        <v>463</v>
      </c>
    </row>
    <row r="52" spans="1:18" ht="27" x14ac:dyDescent="0.25">
      <c r="A52" s="45">
        <v>40</v>
      </c>
      <c r="B52" s="109" t="s">
        <v>513</v>
      </c>
      <c r="C52" s="107" t="s">
        <v>512</v>
      </c>
      <c r="D52" s="106" t="s">
        <v>511</v>
      </c>
      <c r="E52" s="40"/>
      <c r="F52" s="97">
        <v>0</v>
      </c>
      <c r="G52" s="34">
        <v>0</v>
      </c>
      <c r="H52" s="34">
        <v>0</v>
      </c>
      <c r="I52" s="34">
        <v>0</v>
      </c>
      <c r="J52" s="95">
        <f t="shared" si="1"/>
        <v>0</v>
      </c>
      <c r="K52" s="34">
        <v>0</v>
      </c>
      <c r="L52" s="34">
        <v>0</v>
      </c>
      <c r="M52" s="34">
        <v>0</v>
      </c>
      <c r="N52" s="34">
        <v>0</v>
      </c>
      <c r="O52" s="93">
        <f t="shared" si="2"/>
        <v>0</v>
      </c>
      <c r="P52" s="92"/>
      <c r="Q52" s="91"/>
      <c r="R52" s="90" t="s">
        <v>507</v>
      </c>
    </row>
    <row r="53" spans="1:18" ht="27" x14ac:dyDescent="0.25">
      <c r="A53" s="33">
        <v>41</v>
      </c>
      <c r="B53" s="108" t="s">
        <v>510</v>
      </c>
      <c r="C53" s="107" t="s">
        <v>509</v>
      </c>
      <c r="D53" s="106" t="s">
        <v>508</v>
      </c>
      <c r="E53" s="40"/>
      <c r="F53" s="97">
        <v>0</v>
      </c>
      <c r="G53" s="34">
        <v>0</v>
      </c>
      <c r="H53" s="34">
        <v>0</v>
      </c>
      <c r="I53" s="34">
        <v>0</v>
      </c>
      <c r="J53" s="95">
        <f t="shared" si="1"/>
        <v>0</v>
      </c>
      <c r="K53" s="34">
        <v>0</v>
      </c>
      <c r="L53" s="34">
        <v>0</v>
      </c>
      <c r="M53" s="34">
        <v>0</v>
      </c>
      <c r="N53" s="34">
        <v>0</v>
      </c>
      <c r="O53" s="93">
        <f t="shared" si="2"/>
        <v>0</v>
      </c>
      <c r="P53" s="92"/>
      <c r="Q53" s="91"/>
      <c r="R53" s="90" t="s">
        <v>507</v>
      </c>
    </row>
    <row r="54" spans="1:18" ht="27" x14ac:dyDescent="0.25">
      <c r="A54" s="45">
        <v>42</v>
      </c>
      <c r="B54" s="105" t="s">
        <v>506</v>
      </c>
      <c r="C54" s="98" t="s">
        <v>505</v>
      </c>
      <c r="D54" s="96" t="s">
        <v>504</v>
      </c>
      <c r="E54" s="40"/>
      <c r="F54" s="97">
        <v>0</v>
      </c>
      <c r="G54" s="34">
        <v>0</v>
      </c>
      <c r="H54" s="34">
        <v>0</v>
      </c>
      <c r="I54" s="34">
        <v>0</v>
      </c>
      <c r="J54" s="95">
        <f t="shared" si="1"/>
        <v>0</v>
      </c>
      <c r="K54" s="34">
        <v>0</v>
      </c>
      <c r="L54" s="34">
        <v>0</v>
      </c>
      <c r="M54" s="34">
        <v>0</v>
      </c>
      <c r="N54" s="34">
        <v>0</v>
      </c>
      <c r="O54" s="93">
        <f t="shared" si="2"/>
        <v>0</v>
      </c>
      <c r="P54" s="92"/>
      <c r="Q54" s="91"/>
      <c r="R54" s="90" t="s">
        <v>483</v>
      </c>
    </row>
    <row r="55" spans="1:18" ht="27" x14ac:dyDescent="0.25">
      <c r="A55" s="33">
        <v>43</v>
      </c>
      <c r="B55" s="96" t="s">
        <v>503</v>
      </c>
      <c r="C55" s="98" t="s">
        <v>502</v>
      </c>
      <c r="D55" s="96" t="s">
        <v>501</v>
      </c>
      <c r="E55" s="40"/>
      <c r="F55" s="97">
        <v>0</v>
      </c>
      <c r="G55" s="34">
        <v>0</v>
      </c>
      <c r="H55" s="34">
        <v>0</v>
      </c>
      <c r="I55" s="34">
        <v>0</v>
      </c>
      <c r="J55" s="95">
        <f t="shared" si="1"/>
        <v>0</v>
      </c>
      <c r="K55" s="34">
        <v>0</v>
      </c>
      <c r="L55" s="34">
        <v>0</v>
      </c>
      <c r="M55" s="34">
        <v>0</v>
      </c>
      <c r="N55" s="34">
        <v>0</v>
      </c>
      <c r="O55" s="93">
        <f t="shared" si="2"/>
        <v>0</v>
      </c>
      <c r="P55" s="92"/>
      <c r="Q55" s="91"/>
      <c r="R55" s="90" t="s">
        <v>483</v>
      </c>
    </row>
    <row r="56" spans="1:18" ht="27" x14ac:dyDescent="0.25">
      <c r="A56" s="45">
        <v>44</v>
      </c>
      <c r="B56" s="103" t="s">
        <v>500</v>
      </c>
      <c r="C56" s="104" t="s">
        <v>499</v>
      </c>
      <c r="D56" s="103" t="s">
        <v>498</v>
      </c>
      <c r="E56" s="40"/>
      <c r="F56" s="97">
        <v>0</v>
      </c>
      <c r="G56" s="34">
        <v>0</v>
      </c>
      <c r="H56" s="34">
        <v>0</v>
      </c>
      <c r="I56" s="34">
        <v>0</v>
      </c>
      <c r="J56" s="95">
        <f t="shared" si="1"/>
        <v>0</v>
      </c>
      <c r="K56" s="34">
        <v>0</v>
      </c>
      <c r="L56" s="34">
        <v>0</v>
      </c>
      <c r="M56" s="34">
        <v>0</v>
      </c>
      <c r="N56" s="34">
        <v>0</v>
      </c>
      <c r="O56" s="93">
        <f t="shared" si="2"/>
        <v>0</v>
      </c>
      <c r="P56" s="92"/>
      <c r="Q56" s="91"/>
      <c r="R56" s="90" t="s">
        <v>483</v>
      </c>
    </row>
    <row r="57" spans="1:18" x14ac:dyDescent="0.25">
      <c r="A57" s="33">
        <v>45</v>
      </c>
      <c r="B57" s="103" t="s">
        <v>497</v>
      </c>
      <c r="C57" s="104" t="s">
        <v>496</v>
      </c>
      <c r="D57" s="103" t="s">
        <v>495</v>
      </c>
      <c r="E57" s="40"/>
      <c r="F57" s="97">
        <v>0</v>
      </c>
      <c r="G57" s="34">
        <v>0</v>
      </c>
      <c r="H57" s="34">
        <v>0</v>
      </c>
      <c r="I57" s="34">
        <v>0</v>
      </c>
      <c r="J57" s="95">
        <f t="shared" si="1"/>
        <v>0</v>
      </c>
      <c r="K57" s="34">
        <v>0</v>
      </c>
      <c r="L57" s="34">
        <v>0</v>
      </c>
      <c r="M57" s="34">
        <v>0</v>
      </c>
      <c r="N57" s="34">
        <v>0</v>
      </c>
      <c r="O57" s="93">
        <f t="shared" si="2"/>
        <v>0</v>
      </c>
      <c r="P57" s="92"/>
      <c r="Q57" s="91"/>
      <c r="R57" s="90" t="s">
        <v>483</v>
      </c>
    </row>
    <row r="58" spans="1:18" x14ac:dyDescent="0.25">
      <c r="A58" s="45">
        <v>46</v>
      </c>
      <c r="B58" s="103" t="s">
        <v>258</v>
      </c>
      <c r="C58" s="104" t="s">
        <v>494</v>
      </c>
      <c r="D58" s="103" t="s">
        <v>493</v>
      </c>
      <c r="E58" s="40"/>
      <c r="F58" s="97">
        <v>0</v>
      </c>
      <c r="G58" s="34">
        <v>0</v>
      </c>
      <c r="H58" s="34">
        <v>0</v>
      </c>
      <c r="I58" s="34">
        <v>0</v>
      </c>
      <c r="J58" s="95">
        <f t="shared" si="1"/>
        <v>0</v>
      </c>
      <c r="K58" s="34">
        <v>0</v>
      </c>
      <c r="L58" s="34">
        <v>0</v>
      </c>
      <c r="M58" s="34">
        <v>0</v>
      </c>
      <c r="N58" s="34">
        <v>0</v>
      </c>
      <c r="O58" s="93">
        <f t="shared" si="2"/>
        <v>0</v>
      </c>
      <c r="P58" s="92"/>
      <c r="Q58" s="91"/>
      <c r="R58" s="90" t="s">
        <v>483</v>
      </c>
    </row>
    <row r="59" spans="1:18" x14ac:dyDescent="0.25">
      <c r="A59" s="33">
        <v>47</v>
      </c>
      <c r="B59" s="103" t="s">
        <v>492</v>
      </c>
      <c r="C59" s="104" t="s">
        <v>491</v>
      </c>
      <c r="D59" s="103" t="s">
        <v>490</v>
      </c>
      <c r="E59" s="40"/>
      <c r="F59" s="97">
        <v>0</v>
      </c>
      <c r="G59" s="34">
        <v>0</v>
      </c>
      <c r="H59" s="34">
        <v>0</v>
      </c>
      <c r="I59" s="34">
        <v>0</v>
      </c>
      <c r="J59" s="95">
        <f t="shared" si="1"/>
        <v>0</v>
      </c>
      <c r="K59" s="34">
        <v>0</v>
      </c>
      <c r="L59" s="34">
        <v>0</v>
      </c>
      <c r="M59" s="34">
        <v>0</v>
      </c>
      <c r="N59" s="34">
        <v>0</v>
      </c>
      <c r="O59" s="93">
        <f t="shared" si="2"/>
        <v>0</v>
      </c>
      <c r="P59" s="92"/>
      <c r="Q59" s="91"/>
      <c r="R59" s="90" t="s">
        <v>483</v>
      </c>
    </row>
    <row r="60" spans="1:18" x14ac:dyDescent="0.25">
      <c r="A60" s="45">
        <v>48</v>
      </c>
      <c r="B60" s="103" t="s">
        <v>489</v>
      </c>
      <c r="C60" s="104" t="s">
        <v>488</v>
      </c>
      <c r="D60" s="103" t="s">
        <v>487</v>
      </c>
      <c r="E60" s="40"/>
      <c r="F60" s="97">
        <v>0</v>
      </c>
      <c r="G60" s="34">
        <v>0</v>
      </c>
      <c r="H60" s="34">
        <v>0</v>
      </c>
      <c r="I60" s="34">
        <v>0</v>
      </c>
      <c r="J60" s="95">
        <f t="shared" si="1"/>
        <v>0</v>
      </c>
      <c r="K60" s="34">
        <v>0</v>
      </c>
      <c r="L60" s="34">
        <v>0</v>
      </c>
      <c r="M60" s="34">
        <v>0</v>
      </c>
      <c r="N60" s="34">
        <v>0</v>
      </c>
      <c r="O60" s="93">
        <f t="shared" si="2"/>
        <v>0</v>
      </c>
      <c r="P60" s="92"/>
      <c r="Q60" s="91"/>
      <c r="R60" s="90" t="s">
        <v>483</v>
      </c>
    </row>
    <row r="61" spans="1:18" x14ac:dyDescent="0.25">
      <c r="A61" s="33">
        <v>49</v>
      </c>
      <c r="B61" s="103" t="s">
        <v>486</v>
      </c>
      <c r="C61" s="104" t="s">
        <v>485</v>
      </c>
      <c r="D61" s="103" t="s">
        <v>484</v>
      </c>
      <c r="E61" s="40"/>
      <c r="F61" s="97">
        <v>0</v>
      </c>
      <c r="G61" s="34">
        <v>0</v>
      </c>
      <c r="H61" s="34">
        <v>0</v>
      </c>
      <c r="I61" s="34">
        <v>0</v>
      </c>
      <c r="J61" s="95">
        <f t="shared" si="1"/>
        <v>0</v>
      </c>
      <c r="K61" s="34">
        <v>0</v>
      </c>
      <c r="L61" s="34">
        <v>0</v>
      </c>
      <c r="M61" s="34">
        <v>0</v>
      </c>
      <c r="N61" s="34">
        <v>0</v>
      </c>
      <c r="O61" s="93">
        <f t="shared" si="2"/>
        <v>0</v>
      </c>
      <c r="P61" s="92"/>
      <c r="Q61" s="91"/>
      <c r="R61" s="90" t="s">
        <v>483</v>
      </c>
    </row>
    <row r="62" spans="1:18" x14ac:dyDescent="0.25">
      <c r="A62" s="45">
        <v>50</v>
      </c>
      <c r="B62" s="103" t="s">
        <v>482</v>
      </c>
      <c r="C62" s="104" t="s">
        <v>481</v>
      </c>
      <c r="D62" s="103" t="s">
        <v>480</v>
      </c>
      <c r="E62" s="40"/>
      <c r="F62" s="97">
        <v>163</v>
      </c>
      <c r="G62" s="34">
        <v>0</v>
      </c>
      <c r="H62" s="34">
        <v>0</v>
      </c>
      <c r="I62" s="34">
        <v>0</v>
      </c>
      <c r="J62" s="95">
        <f t="shared" si="1"/>
        <v>163</v>
      </c>
      <c r="K62" s="34">
        <v>0</v>
      </c>
      <c r="L62" s="34">
        <v>0</v>
      </c>
      <c r="M62" s="34">
        <v>0</v>
      </c>
      <c r="N62" s="34">
        <v>0</v>
      </c>
      <c r="O62" s="93">
        <f t="shared" si="2"/>
        <v>0</v>
      </c>
      <c r="P62" s="92"/>
      <c r="Q62" s="91"/>
      <c r="R62" s="102"/>
    </row>
    <row r="63" spans="1:18" x14ac:dyDescent="0.25">
      <c r="A63" s="33">
        <v>51</v>
      </c>
      <c r="B63" s="96" t="s">
        <v>479</v>
      </c>
      <c r="C63" s="98" t="s">
        <v>478</v>
      </c>
      <c r="D63" s="96" t="s">
        <v>477</v>
      </c>
      <c r="E63" s="40"/>
      <c r="F63" s="97">
        <v>520</v>
      </c>
      <c r="G63" s="34">
        <v>0</v>
      </c>
      <c r="H63" s="34">
        <v>0</v>
      </c>
      <c r="I63" s="34">
        <v>0</v>
      </c>
      <c r="J63" s="95">
        <f t="shared" si="1"/>
        <v>520</v>
      </c>
      <c r="K63" s="34">
        <v>0</v>
      </c>
      <c r="L63" s="34">
        <v>0</v>
      </c>
      <c r="M63" s="34">
        <v>0</v>
      </c>
      <c r="N63" s="34">
        <v>0</v>
      </c>
      <c r="O63" s="93">
        <f t="shared" si="2"/>
        <v>0</v>
      </c>
      <c r="P63" s="92"/>
      <c r="Q63" s="91"/>
      <c r="R63" s="90" t="s">
        <v>463</v>
      </c>
    </row>
    <row r="64" spans="1:18" ht="27" x14ac:dyDescent="0.25">
      <c r="A64" s="45">
        <v>52</v>
      </c>
      <c r="B64" s="96" t="s">
        <v>476</v>
      </c>
      <c r="C64" s="98" t="s">
        <v>475</v>
      </c>
      <c r="D64" s="96" t="s">
        <v>474</v>
      </c>
      <c r="E64" s="40"/>
      <c r="F64" s="97">
        <v>337</v>
      </c>
      <c r="G64" s="34">
        <v>169</v>
      </c>
      <c r="H64" s="34">
        <v>25</v>
      </c>
      <c r="I64" s="34">
        <v>29</v>
      </c>
      <c r="J64" s="95">
        <f t="shared" si="1"/>
        <v>560</v>
      </c>
      <c r="K64" s="34">
        <v>0</v>
      </c>
      <c r="L64" s="34">
        <v>0</v>
      </c>
      <c r="M64" s="34">
        <v>0</v>
      </c>
      <c r="N64" s="34">
        <v>0</v>
      </c>
      <c r="O64" s="93">
        <f t="shared" si="2"/>
        <v>0</v>
      </c>
      <c r="P64" s="92"/>
      <c r="Q64" s="91"/>
      <c r="R64" s="90" t="s">
        <v>463</v>
      </c>
    </row>
    <row r="65" spans="1:19" ht="27" x14ac:dyDescent="0.25">
      <c r="A65" s="33">
        <v>53</v>
      </c>
      <c r="B65" s="96" t="s">
        <v>279</v>
      </c>
      <c r="C65" s="98" t="s">
        <v>473</v>
      </c>
      <c r="D65" s="96" t="s">
        <v>472</v>
      </c>
      <c r="E65" s="40"/>
      <c r="F65" s="97">
        <v>68</v>
      </c>
      <c r="G65" s="34">
        <v>38</v>
      </c>
      <c r="H65" s="34">
        <v>0</v>
      </c>
      <c r="I65" s="34">
        <v>0</v>
      </c>
      <c r="J65" s="95">
        <f t="shared" si="1"/>
        <v>106</v>
      </c>
      <c r="K65" s="34">
        <v>0</v>
      </c>
      <c r="L65" s="34">
        <v>0</v>
      </c>
      <c r="M65" s="34">
        <v>0</v>
      </c>
      <c r="N65" s="34">
        <v>0</v>
      </c>
      <c r="O65" s="93">
        <f t="shared" si="2"/>
        <v>0</v>
      </c>
      <c r="P65" s="92"/>
      <c r="Q65" s="91"/>
      <c r="R65" s="102"/>
    </row>
    <row r="66" spans="1:19" x14ac:dyDescent="0.25">
      <c r="A66" s="45">
        <v>54</v>
      </c>
      <c r="B66" s="96" t="s">
        <v>279</v>
      </c>
      <c r="C66" s="98" t="s">
        <v>471</v>
      </c>
      <c r="D66" s="96" t="s">
        <v>470</v>
      </c>
      <c r="E66" s="40"/>
      <c r="F66" s="97">
        <v>204</v>
      </c>
      <c r="G66" s="34">
        <v>72</v>
      </c>
      <c r="H66" s="34">
        <v>0</v>
      </c>
      <c r="I66" s="34">
        <v>27</v>
      </c>
      <c r="J66" s="95">
        <f t="shared" si="1"/>
        <v>303</v>
      </c>
      <c r="K66" s="34">
        <v>0</v>
      </c>
      <c r="L66" s="34">
        <v>0</v>
      </c>
      <c r="M66" s="34">
        <v>0</v>
      </c>
      <c r="N66" s="34">
        <v>0</v>
      </c>
      <c r="O66" s="93">
        <f t="shared" si="2"/>
        <v>0</v>
      </c>
      <c r="P66" s="92"/>
      <c r="Q66" s="91"/>
      <c r="R66" s="102"/>
    </row>
    <row r="67" spans="1:19" x14ac:dyDescent="0.25">
      <c r="A67" s="33">
        <v>55</v>
      </c>
      <c r="B67" s="96" t="s">
        <v>469</v>
      </c>
      <c r="C67" s="98" t="s">
        <v>468</v>
      </c>
      <c r="D67" s="96" t="s">
        <v>467</v>
      </c>
      <c r="E67" s="40"/>
      <c r="F67" s="97">
        <v>0</v>
      </c>
      <c r="G67" s="34">
        <v>0</v>
      </c>
      <c r="H67" s="34">
        <v>0</v>
      </c>
      <c r="I67" s="34">
        <v>0</v>
      </c>
      <c r="J67" s="95">
        <f t="shared" si="1"/>
        <v>0</v>
      </c>
      <c r="K67" s="34">
        <v>0</v>
      </c>
      <c r="L67" s="34">
        <v>0</v>
      </c>
      <c r="M67" s="34">
        <v>1152</v>
      </c>
      <c r="N67" s="34">
        <v>0</v>
      </c>
      <c r="O67" s="93">
        <f t="shared" si="2"/>
        <v>1152</v>
      </c>
      <c r="P67" s="92"/>
      <c r="Q67" s="91"/>
      <c r="R67" s="102" t="s">
        <v>463</v>
      </c>
    </row>
    <row r="68" spans="1:19" x14ac:dyDescent="0.25">
      <c r="A68" s="45">
        <v>56</v>
      </c>
      <c r="B68" s="96" t="s">
        <v>466</v>
      </c>
      <c r="C68" s="98" t="s">
        <v>465</v>
      </c>
      <c r="D68" s="96" t="s">
        <v>464</v>
      </c>
      <c r="E68" s="40"/>
      <c r="F68" s="97">
        <v>568</v>
      </c>
      <c r="G68" s="34">
        <v>326</v>
      </c>
      <c r="H68" s="34">
        <v>84</v>
      </c>
      <c r="I68" s="34">
        <v>306</v>
      </c>
      <c r="J68" s="95">
        <f t="shared" si="1"/>
        <v>1284</v>
      </c>
      <c r="K68" s="34">
        <v>0</v>
      </c>
      <c r="L68" s="34">
        <v>1264</v>
      </c>
      <c r="M68" s="34">
        <v>292</v>
      </c>
      <c r="N68" s="34">
        <v>723</v>
      </c>
      <c r="O68" s="93">
        <f t="shared" si="2"/>
        <v>2279</v>
      </c>
      <c r="P68" s="92"/>
      <c r="Q68" s="46"/>
      <c r="R68" s="101" t="s">
        <v>463</v>
      </c>
    </row>
    <row r="69" spans="1:19" ht="27" x14ac:dyDescent="0.25">
      <c r="A69" s="33">
        <v>57</v>
      </c>
      <c r="B69" s="98" t="s">
        <v>462</v>
      </c>
      <c r="C69" s="98" t="s">
        <v>461</v>
      </c>
      <c r="D69" s="98" t="s">
        <v>460</v>
      </c>
      <c r="E69" s="40"/>
      <c r="F69" s="97">
        <v>0</v>
      </c>
      <c r="G69" s="34">
        <v>0</v>
      </c>
      <c r="H69" s="34">
        <v>0</v>
      </c>
      <c r="I69" s="34">
        <v>0</v>
      </c>
      <c r="J69" s="95">
        <f t="shared" si="1"/>
        <v>0</v>
      </c>
      <c r="K69" s="100">
        <v>0</v>
      </c>
      <c r="L69" s="34">
        <v>1980</v>
      </c>
      <c r="M69" s="34">
        <v>660</v>
      </c>
      <c r="N69" s="34">
        <v>0</v>
      </c>
      <c r="O69" s="93">
        <f t="shared" si="2"/>
        <v>2640</v>
      </c>
      <c r="P69" s="92"/>
      <c r="Q69" s="91"/>
      <c r="R69" s="99" t="s">
        <v>459</v>
      </c>
    </row>
    <row r="70" spans="1:19" ht="27" x14ac:dyDescent="0.25">
      <c r="A70" s="45">
        <v>58</v>
      </c>
      <c r="B70" s="98" t="s">
        <v>458</v>
      </c>
      <c r="C70" s="98" t="s">
        <v>457</v>
      </c>
      <c r="D70" s="96" t="s">
        <v>456</v>
      </c>
      <c r="E70" s="40"/>
      <c r="F70" s="97">
        <v>0</v>
      </c>
      <c r="G70" s="96">
        <v>0</v>
      </c>
      <c r="H70" s="34">
        <v>145</v>
      </c>
      <c r="I70" s="34">
        <v>0</v>
      </c>
      <c r="J70" s="95">
        <f t="shared" si="1"/>
        <v>145</v>
      </c>
      <c r="K70" s="94">
        <v>0</v>
      </c>
      <c r="L70" s="34">
        <v>0</v>
      </c>
      <c r="M70" s="34">
        <v>0</v>
      </c>
      <c r="N70" s="34">
        <v>0</v>
      </c>
      <c r="O70" s="93">
        <f t="shared" si="2"/>
        <v>0</v>
      </c>
      <c r="P70" s="92"/>
      <c r="Q70" s="91"/>
      <c r="R70" s="90" t="s">
        <v>455</v>
      </c>
    </row>
    <row r="71" spans="1:19" ht="14.25" thickBot="1" x14ac:dyDescent="0.3">
      <c r="A71" s="89"/>
      <c r="B71" s="88"/>
      <c r="C71" s="88"/>
      <c r="D71" s="85"/>
      <c r="E71" s="40"/>
      <c r="F71" s="87"/>
      <c r="G71" s="34"/>
      <c r="H71" s="34"/>
      <c r="I71" s="34"/>
      <c r="J71" s="86"/>
      <c r="K71" s="87"/>
      <c r="L71" s="87"/>
      <c r="M71" s="87"/>
      <c r="N71" s="87"/>
      <c r="O71" s="86"/>
      <c r="P71" s="85"/>
      <c r="Q71" s="84"/>
      <c r="R71" s="83"/>
    </row>
    <row r="72" spans="1:19" s="28" customFormat="1" ht="14.25" thickBot="1" x14ac:dyDescent="0.3">
      <c r="A72" s="82"/>
      <c r="B72" s="81"/>
      <c r="C72" s="81"/>
      <c r="D72" s="79"/>
      <c r="E72" s="79"/>
      <c r="F72" s="80">
        <f t="shared" ref="F72:O72" si="3">SUM(F13:F71)</f>
        <v>14873</v>
      </c>
      <c r="G72" s="80">
        <f t="shared" si="3"/>
        <v>4392</v>
      </c>
      <c r="H72" s="80">
        <f t="shared" si="3"/>
        <v>2831</v>
      </c>
      <c r="I72" s="80">
        <f t="shared" si="3"/>
        <v>5780</v>
      </c>
      <c r="J72" s="80">
        <f t="shared" si="3"/>
        <v>27876</v>
      </c>
      <c r="K72" s="80">
        <f t="shared" si="3"/>
        <v>889</v>
      </c>
      <c r="L72" s="80">
        <f t="shared" si="3"/>
        <v>3382</v>
      </c>
      <c r="M72" s="80">
        <f t="shared" si="3"/>
        <v>2729</v>
      </c>
      <c r="N72" s="80">
        <f t="shared" si="3"/>
        <v>8163</v>
      </c>
      <c r="O72" s="80">
        <f t="shared" si="3"/>
        <v>15163</v>
      </c>
      <c r="P72" s="79"/>
      <c r="Q72" s="78"/>
      <c r="R72" s="77"/>
    </row>
    <row r="74" spans="1:19" x14ac:dyDescent="0.25">
      <c r="A74" s="63" t="s">
        <v>454</v>
      </c>
    </row>
    <row r="75" spans="1:19" x14ac:dyDescent="0.25">
      <c r="A75" s="74"/>
      <c r="B75" s="74"/>
    </row>
    <row r="76" spans="1:19" ht="14.25" x14ac:dyDescent="0.3">
      <c r="A76" s="64" t="s">
        <v>415</v>
      </c>
      <c r="B76" s="74"/>
    </row>
    <row r="77" spans="1:19" x14ac:dyDescent="0.25">
      <c r="A77" s="74"/>
      <c r="B77" s="74"/>
    </row>
    <row r="78" spans="1:19" s="67" customFormat="1" x14ac:dyDescent="0.2">
      <c r="A78" s="66" t="s">
        <v>416</v>
      </c>
    </row>
    <row r="79" spans="1:19" s="67" customFormat="1" x14ac:dyDescent="0.2">
      <c r="A79" s="68">
        <v>1</v>
      </c>
      <c r="B79" s="284" t="s">
        <v>417</v>
      </c>
      <c r="C79" s="284"/>
      <c r="D79" s="284"/>
      <c r="E79" s="284"/>
      <c r="F79" s="284"/>
      <c r="G79" s="284"/>
      <c r="H79" s="284"/>
      <c r="I79" s="284"/>
      <c r="J79" s="284"/>
      <c r="K79" s="284"/>
      <c r="L79" s="284"/>
      <c r="M79" s="284"/>
      <c r="N79" s="284"/>
      <c r="O79" s="284"/>
      <c r="P79" s="284"/>
      <c r="Q79" s="284"/>
      <c r="R79" s="284"/>
      <c r="S79" s="69"/>
    </row>
    <row r="80" spans="1:19" s="67" customFormat="1" x14ac:dyDescent="0.2">
      <c r="A80" s="68">
        <v>2</v>
      </c>
      <c r="B80" s="69" t="s">
        <v>418</v>
      </c>
    </row>
    <row r="81" spans="1:20" s="67" customFormat="1" x14ac:dyDescent="0.2">
      <c r="A81" s="68">
        <v>3</v>
      </c>
      <c r="B81" s="69" t="s">
        <v>419</v>
      </c>
    </row>
    <row r="82" spans="1:20" x14ac:dyDescent="0.25">
      <c r="A82" s="74"/>
      <c r="B82" s="74"/>
    </row>
    <row r="83" spans="1:20" s="67" customFormat="1" x14ac:dyDescent="0.2">
      <c r="A83" s="66" t="s">
        <v>426</v>
      </c>
    </row>
    <row r="84" spans="1:20" s="67" customFormat="1" ht="27.75" customHeight="1" x14ac:dyDescent="0.2">
      <c r="A84" s="76" t="s">
        <v>427</v>
      </c>
      <c r="B84" s="273" t="s">
        <v>428</v>
      </c>
      <c r="C84" s="273"/>
      <c r="D84" s="273"/>
      <c r="E84" s="273"/>
      <c r="F84" s="273"/>
      <c r="G84" s="273"/>
      <c r="H84" s="273"/>
      <c r="I84" s="273"/>
      <c r="J84" s="273"/>
      <c r="K84" s="273"/>
      <c r="L84" s="273"/>
      <c r="M84" s="273"/>
      <c r="N84" s="273"/>
      <c r="O84" s="273"/>
      <c r="P84" s="273"/>
      <c r="Q84" s="273"/>
      <c r="R84" s="273"/>
      <c r="S84" s="273"/>
      <c r="T84" s="75"/>
    </row>
    <row r="85" spans="1:20" s="67" customFormat="1" ht="27.75" customHeight="1" x14ac:dyDescent="0.2">
      <c r="A85" s="76" t="s">
        <v>77</v>
      </c>
      <c r="B85" s="273" t="s">
        <v>429</v>
      </c>
      <c r="C85" s="273"/>
      <c r="D85" s="273"/>
      <c r="E85" s="273"/>
      <c r="F85" s="273"/>
      <c r="G85" s="273"/>
      <c r="H85" s="273"/>
      <c r="I85" s="273"/>
      <c r="J85" s="273"/>
      <c r="K85" s="273"/>
      <c r="L85" s="273"/>
      <c r="M85" s="273"/>
      <c r="N85" s="273"/>
      <c r="O85" s="273"/>
      <c r="P85" s="273"/>
      <c r="Q85" s="273"/>
      <c r="R85" s="273"/>
      <c r="S85" s="75"/>
      <c r="T85" s="75"/>
    </row>
    <row r="86" spans="1:20" s="67" customFormat="1" ht="27.6" customHeight="1" x14ac:dyDescent="0.2">
      <c r="A86" s="76" t="s">
        <v>430</v>
      </c>
      <c r="B86" s="273" t="s">
        <v>431</v>
      </c>
      <c r="C86" s="273"/>
      <c r="D86" s="273"/>
      <c r="E86" s="273"/>
      <c r="F86" s="273"/>
      <c r="G86" s="273"/>
      <c r="H86" s="273"/>
      <c r="I86" s="273"/>
      <c r="J86" s="273"/>
      <c r="K86" s="273"/>
      <c r="L86" s="273"/>
      <c r="M86" s="273"/>
      <c r="N86" s="273"/>
      <c r="O86" s="273"/>
      <c r="P86" s="273"/>
      <c r="Q86" s="273"/>
      <c r="R86" s="273"/>
      <c r="S86" s="75"/>
      <c r="T86" s="75"/>
    </row>
    <row r="87" spans="1:20" s="67" customFormat="1" ht="27.6" customHeight="1" x14ac:dyDescent="0.2">
      <c r="A87" s="76" t="s">
        <v>432</v>
      </c>
      <c r="B87" s="273" t="s">
        <v>433</v>
      </c>
      <c r="C87" s="273"/>
      <c r="D87" s="273"/>
      <c r="E87" s="273"/>
      <c r="F87" s="273"/>
      <c r="G87" s="273"/>
      <c r="H87" s="273"/>
      <c r="I87" s="273"/>
      <c r="J87" s="273"/>
      <c r="K87" s="273"/>
      <c r="L87" s="273"/>
      <c r="M87" s="273"/>
      <c r="N87" s="273"/>
      <c r="O87" s="273"/>
      <c r="P87" s="273"/>
      <c r="Q87" s="273"/>
      <c r="R87" s="273"/>
      <c r="S87" s="75"/>
      <c r="T87" s="75"/>
    </row>
    <row r="88" spans="1:20" s="67" customFormat="1" ht="27.6" customHeight="1" x14ac:dyDescent="0.2">
      <c r="A88" s="76" t="s">
        <v>434</v>
      </c>
      <c r="B88" s="273" t="s">
        <v>435</v>
      </c>
      <c r="C88" s="273"/>
      <c r="D88" s="273"/>
      <c r="E88" s="273"/>
      <c r="F88" s="273"/>
      <c r="G88" s="273"/>
      <c r="H88" s="273"/>
      <c r="I88" s="273"/>
      <c r="J88" s="273"/>
      <c r="K88" s="273"/>
      <c r="L88" s="273"/>
      <c r="M88" s="273"/>
      <c r="N88" s="273"/>
      <c r="O88" s="273"/>
      <c r="P88" s="273"/>
      <c r="Q88" s="273"/>
      <c r="R88" s="273"/>
      <c r="S88" s="75"/>
      <c r="T88" s="75"/>
    </row>
    <row r="89" spans="1:20" s="67" customFormat="1" ht="15" customHeight="1" x14ac:dyDescent="0.2">
      <c r="A89" s="76" t="s">
        <v>436</v>
      </c>
      <c r="B89" s="284" t="s">
        <v>437</v>
      </c>
      <c r="C89" s="284"/>
      <c r="D89" s="284"/>
      <c r="E89" s="284"/>
      <c r="F89" s="284"/>
      <c r="G89" s="284"/>
      <c r="H89" s="284"/>
      <c r="I89" s="284"/>
      <c r="J89" s="284"/>
      <c r="K89" s="284"/>
      <c r="L89" s="284"/>
      <c r="M89" s="284"/>
      <c r="N89" s="284"/>
      <c r="O89" s="284"/>
      <c r="P89" s="284"/>
      <c r="Q89" s="284"/>
      <c r="R89" s="284"/>
      <c r="S89" s="69"/>
      <c r="T89" s="69"/>
    </row>
    <row r="90" spans="1:20" s="67" customFormat="1" ht="15" customHeight="1" x14ac:dyDescent="0.2">
      <c r="A90" s="76" t="s">
        <v>438</v>
      </c>
      <c r="B90" s="284" t="s">
        <v>439</v>
      </c>
      <c r="C90" s="284"/>
      <c r="D90" s="284"/>
      <c r="E90" s="284"/>
      <c r="F90" s="284"/>
      <c r="G90" s="284"/>
      <c r="H90" s="284"/>
      <c r="I90" s="284"/>
      <c r="J90" s="284"/>
      <c r="K90" s="284"/>
      <c r="L90" s="284"/>
      <c r="M90" s="284"/>
      <c r="N90" s="284"/>
      <c r="O90" s="284"/>
      <c r="P90" s="284"/>
      <c r="Q90" s="284"/>
      <c r="R90" s="284"/>
      <c r="S90" s="69"/>
      <c r="T90" s="69"/>
    </row>
    <row r="91" spans="1:20" s="67" customFormat="1" ht="15" customHeight="1" x14ac:dyDescent="0.2">
      <c r="A91" s="76" t="s">
        <v>440</v>
      </c>
      <c r="B91" s="284" t="s">
        <v>441</v>
      </c>
      <c r="C91" s="284"/>
      <c r="D91" s="284"/>
      <c r="E91" s="284"/>
      <c r="F91" s="284"/>
      <c r="G91" s="284"/>
      <c r="H91" s="284"/>
      <c r="I91" s="284"/>
      <c r="J91" s="284"/>
      <c r="K91" s="284"/>
      <c r="L91" s="284"/>
      <c r="M91" s="284"/>
      <c r="N91" s="284"/>
      <c r="O91" s="284"/>
      <c r="P91" s="284"/>
      <c r="Q91" s="284"/>
      <c r="R91" s="284"/>
      <c r="S91" s="69"/>
      <c r="T91" s="69"/>
    </row>
    <row r="92" spans="1:20" s="67" customFormat="1" x14ac:dyDescent="0.2">
      <c r="A92" s="68"/>
      <c r="B92" s="69"/>
    </row>
    <row r="93" spans="1:20" s="67" customFormat="1" ht="15" customHeight="1" x14ac:dyDescent="0.2">
      <c r="A93" s="70" t="s">
        <v>442</v>
      </c>
      <c r="B93" s="273" t="s">
        <v>443</v>
      </c>
      <c r="C93" s="273"/>
      <c r="D93" s="273"/>
      <c r="E93" s="273"/>
      <c r="F93" s="273"/>
      <c r="G93" s="273"/>
      <c r="H93" s="273"/>
      <c r="I93" s="273"/>
      <c r="J93" s="273"/>
      <c r="K93" s="273"/>
      <c r="L93" s="273"/>
      <c r="M93" s="273"/>
      <c r="N93" s="273"/>
      <c r="O93" s="273"/>
      <c r="P93" s="273"/>
      <c r="Q93" s="273"/>
      <c r="R93" s="273"/>
      <c r="S93" s="75"/>
      <c r="T93" s="75"/>
    </row>
    <row r="94" spans="1:20" s="67" customFormat="1" ht="15" customHeight="1" x14ac:dyDescent="0.2">
      <c r="A94" s="70" t="s">
        <v>444</v>
      </c>
      <c r="B94" s="273" t="s">
        <v>445</v>
      </c>
      <c r="C94" s="273"/>
      <c r="D94" s="273"/>
      <c r="E94" s="273"/>
      <c r="F94" s="273"/>
      <c r="G94" s="273"/>
      <c r="H94" s="273"/>
      <c r="I94" s="273"/>
      <c r="J94" s="273"/>
      <c r="K94" s="273"/>
      <c r="L94" s="273"/>
      <c r="M94" s="273"/>
      <c r="N94" s="273"/>
      <c r="O94" s="273"/>
      <c r="P94" s="273"/>
      <c r="Q94" s="273"/>
      <c r="R94" s="273"/>
      <c r="S94" s="75"/>
      <c r="T94" s="75"/>
    </row>
    <row r="96" spans="1:20" x14ac:dyDescent="0.25">
      <c r="A96" s="66" t="s">
        <v>453</v>
      </c>
    </row>
    <row r="97" spans="1:1" x14ac:dyDescent="0.25">
      <c r="A97" s="74" t="s">
        <v>452</v>
      </c>
    </row>
  </sheetData>
  <mergeCells count="20">
    <mergeCell ref="B91:R91"/>
    <mergeCell ref="B93:R93"/>
    <mergeCell ref="B94:R94"/>
    <mergeCell ref="R11:R12"/>
    <mergeCell ref="B79:R79"/>
    <mergeCell ref="B84:S84"/>
    <mergeCell ref="B85:R85"/>
    <mergeCell ref="B86:R86"/>
    <mergeCell ref="B87:R87"/>
    <mergeCell ref="B88:R88"/>
    <mergeCell ref="B89:R89"/>
    <mergeCell ref="B90:R90"/>
    <mergeCell ref="A1:P1"/>
    <mergeCell ref="A11:A12"/>
    <mergeCell ref="B11:B12"/>
    <mergeCell ref="C11:C12"/>
    <mergeCell ref="D11:D12"/>
    <mergeCell ref="E11:E12"/>
    <mergeCell ref="F11:O11"/>
    <mergeCell ref="P11:Q11"/>
  </mergeCells>
  <dataValidations disablePrompts="1" count="2">
    <dataValidation type="decimal" allowBlank="1" showInputMessage="1" showErrorMessage="1" errorTitle="Špatná hodnota" error="Zadávejte výměru v metrech čtverečních, číslo musí být kladné." sqref="K13:N71 F13:I71">
      <formula1>0</formula1>
      <formula2>100000</formula2>
    </dataValidation>
    <dataValidation type="list" allowBlank="1" showInputMessage="1" showErrorMessage="1" sqref="E13:E71">
      <formula1>"1,2,3"</formula1>
    </dataValidation>
  </dataValidations>
  <pageMargins left="0.39370078740157483" right="0.39370078740157483" top="0.78740157480314965" bottom="0.98425196850393704" header="0.31496062992125984" footer="0"/>
  <pageSetup paperSize="8" scale="85" fitToHeight="0" orientation="landscape" r:id="rId1"/>
  <headerFooter>
    <oddFooter>&amp;R]</oddFooter>
  </headerFooter>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W346"/>
  <sheetViews>
    <sheetView windowProtection="1" view="pageLayout" zoomScale="85" zoomScaleNormal="100" zoomScaleSheetLayoutView="100" zoomScalePageLayoutView="85" workbookViewId="0">
      <selection activeCell="A4" sqref="A4:C5"/>
    </sheetView>
  </sheetViews>
  <sheetFormatPr defaultColWidth="11.5703125" defaultRowHeight="13.5" x14ac:dyDescent="0.2"/>
  <cols>
    <col min="1" max="1" width="9.42578125" style="131" customWidth="1"/>
    <col min="2" max="2" width="21.85546875" style="131" customWidth="1"/>
    <col min="3" max="3" width="29.5703125" style="131" customWidth="1"/>
    <col min="4" max="4" width="24.42578125" style="131" customWidth="1"/>
    <col min="5" max="5" width="10" style="131" customWidth="1"/>
    <col min="6" max="6" width="9.85546875" style="131" customWidth="1"/>
    <col min="7" max="16" width="8.28515625" style="131" customWidth="1"/>
    <col min="17" max="17" width="33.85546875" style="131" customWidth="1"/>
    <col min="18" max="253" width="9.140625" style="131" customWidth="1"/>
    <col min="254" max="16384" width="11.5703125" style="67"/>
  </cols>
  <sheetData>
    <row r="1" spans="1:257" s="129" customFormat="1" ht="18" x14ac:dyDescent="0.2">
      <c r="A1" s="291" t="s">
        <v>628</v>
      </c>
      <c r="B1" s="291"/>
      <c r="C1" s="291"/>
      <c r="D1" s="291"/>
      <c r="E1" s="291"/>
      <c r="F1" s="291"/>
      <c r="G1" s="291"/>
      <c r="H1" s="291"/>
      <c r="I1" s="291"/>
      <c r="J1" s="291"/>
      <c r="K1" s="291"/>
      <c r="L1" s="291"/>
      <c r="M1" s="291"/>
      <c r="N1" s="291"/>
      <c r="O1" s="291"/>
      <c r="P1" s="291"/>
    </row>
    <row r="3" spans="1:257" x14ac:dyDescent="0.2">
      <c r="A3" s="130" t="s">
        <v>3356</v>
      </c>
      <c r="B3" s="130"/>
      <c r="C3" s="66"/>
    </row>
    <row r="4" spans="1:257" x14ac:dyDescent="0.2">
      <c r="A4" s="130" t="s">
        <v>1</v>
      </c>
      <c r="B4" s="130"/>
      <c r="C4" s="132" t="s">
        <v>629</v>
      </c>
      <c r="D4" s="133"/>
    </row>
    <row r="5" spans="1:257" x14ac:dyDescent="0.2">
      <c r="A5" s="130" t="s">
        <v>65</v>
      </c>
      <c r="B5" s="130"/>
      <c r="C5" s="132" t="s">
        <v>4510</v>
      </c>
      <c r="D5" s="133"/>
    </row>
    <row r="7" spans="1:257" x14ac:dyDescent="0.2">
      <c r="A7" s="131" t="s">
        <v>66</v>
      </c>
      <c r="C7" s="134" t="s">
        <v>630</v>
      </c>
    </row>
    <row r="8" spans="1:257" ht="14.25" thickBot="1" x14ac:dyDescent="0.25"/>
    <row r="9" spans="1:257" s="131" customFormat="1" ht="27.75" customHeight="1" x14ac:dyDescent="0.2">
      <c r="A9" s="275" t="s">
        <v>631</v>
      </c>
      <c r="B9" s="292" t="s">
        <v>632</v>
      </c>
      <c r="C9" s="277" t="s">
        <v>68</v>
      </c>
      <c r="D9" s="277" t="s">
        <v>69</v>
      </c>
      <c r="E9" s="294" t="s">
        <v>70</v>
      </c>
      <c r="F9" s="294" t="s">
        <v>633</v>
      </c>
      <c r="G9" s="281" t="s">
        <v>72</v>
      </c>
      <c r="H9" s="281"/>
      <c r="I9" s="281"/>
      <c r="J9" s="281"/>
      <c r="K9" s="281"/>
      <c r="L9" s="281"/>
      <c r="M9" s="281"/>
      <c r="N9" s="281"/>
      <c r="O9" s="281"/>
      <c r="P9" s="281"/>
      <c r="Q9" s="282" t="s">
        <v>75</v>
      </c>
    </row>
    <row r="10" spans="1:257" s="131" customFormat="1" ht="46.5" customHeight="1" thickBot="1" x14ac:dyDescent="0.25">
      <c r="A10" s="276"/>
      <c r="B10" s="293"/>
      <c r="C10" s="278"/>
      <c r="D10" s="278"/>
      <c r="E10" s="295"/>
      <c r="F10" s="295"/>
      <c r="G10" s="31" t="s">
        <v>634</v>
      </c>
      <c r="H10" s="31" t="s">
        <v>77</v>
      </c>
      <c r="I10" s="31" t="s">
        <v>635</v>
      </c>
      <c r="J10" s="31" t="s">
        <v>432</v>
      </c>
      <c r="K10" s="31" t="s">
        <v>80</v>
      </c>
      <c r="L10" s="31" t="s">
        <v>636</v>
      </c>
      <c r="M10" s="31" t="s">
        <v>637</v>
      </c>
      <c r="N10" s="31" t="s">
        <v>618</v>
      </c>
      <c r="O10" s="31" t="s">
        <v>638</v>
      </c>
      <c r="P10" s="31" t="s">
        <v>85</v>
      </c>
      <c r="Q10" s="283"/>
      <c r="S10" s="135"/>
      <c r="W10" s="135"/>
    </row>
    <row r="11" spans="1:257" ht="27" x14ac:dyDescent="0.2">
      <c r="A11" s="33">
        <v>1</v>
      </c>
      <c r="B11" s="136" t="s">
        <v>639</v>
      </c>
      <c r="C11" s="137" t="s">
        <v>614</v>
      </c>
      <c r="D11" s="138" t="s">
        <v>465</v>
      </c>
      <c r="E11" s="40"/>
      <c r="F11" s="40" t="s">
        <v>640</v>
      </c>
      <c r="G11" s="139">
        <v>904</v>
      </c>
      <c r="H11" s="139">
        <v>955</v>
      </c>
      <c r="I11" s="139">
        <v>876</v>
      </c>
      <c r="J11" s="139">
        <v>221</v>
      </c>
      <c r="K11" s="38">
        <f>SUM(G11:J11)</f>
        <v>2956</v>
      </c>
      <c r="L11" s="139">
        <v>0</v>
      </c>
      <c r="M11" s="139">
        <v>0</v>
      </c>
      <c r="N11" s="139">
        <v>0</v>
      </c>
      <c r="O11" s="139">
        <v>717</v>
      </c>
      <c r="P11" s="39">
        <f>SUM(L11:O11)</f>
        <v>717</v>
      </c>
      <c r="Q11" s="99" t="s">
        <v>463</v>
      </c>
      <c r="IT11" s="131"/>
    </row>
    <row r="12" spans="1:257" s="131" customFormat="1" x14ac:dyDescent="0.2">
      <c r="A12" s="140"/>
      <c r="B12" s="141" t="s">
        <v>641</v>
      </c>
      <c r="C12" s="142"/>
      <c r="D12" s="142"/>
      <c r="E12" s="143"/>
      <c r="F12" s="144"/>
      <c r="G12" s="39">
        <f t="shared" ref="G12:P12" si="0">SUM(G11:G11)</f>
        <v>904</v>
      </c>
      <c r="H12" s="39">
        <f t="shared" si="0"/>
        <v>955</v>
      </c>
      <c r="I12" s="39">
        <f t="shared" si="0"/>
        <v>876</v>
      </c>
      <c r="J12" s="39">
        <f t="shared" si="0"/>
        <v>221</v>
      </c>
      <c r="K12" s="39">
        <f t="shared" si="0"/>
        <v>2956</v>
      </c>
      <c r="L12" s="39">
        <f t="shared" si="0"/>
        <v>0</v>
      </c>
      <c r="M12" s="39">
        <f t="shared" si="0"/>
        <v>0</v>
      </c>
      <c r="N12" s="39">
        <f t="shared" si="0"/>
        <v>0</v>
      </c>
      <c r="O12" s="39">
        <f t="shared" si="0"/>
        <v>717</v>
      </c>
      <c r="P12" s="39">
        <f t="shared" si="0"/>
        <v>717</v>
      </c>
      <c r="Q12" s="145"/>
      <c r="IU12" s="67"/>
      <c r="IV12" s="67"/>
      <c r="IW12" s="67"/>
    </row>
    <row r="13" spans="1:257" s="131" customFormat="1" ht="27" x14ac:dyDescent="0.2">
      <c r="A13" s="45">
        <v>2</v>
      </c>
      <c r="B13" s="136" t="s">
        <v>642</v>
      </c>
      <c r="C13" s="146" t="s">
        <v>86</v>
      </c>
      <c r="D13" s="146" t="s">
        <v>87</v>
      </c>
      <c r="E13" s="147">
        <v>2</v>
      </c>
      <c r="F13" s="148" t="s">
        <v>88</v>
      </c>
      <c r="G13" s="139">
        <v>912</v>
      </c>
      <c r="H13" s="139">
        <v>682</v>
      </c>
      <c r="I13" s="139">
        <v>521</v>
      </c>
      <c r="J13" s="139">
        <v>330</v>
      </c>
      <c r="K13" s="39">
        <f>SUM(G13:J13)</f>
        <v>2445</v>
      </c>
      <c r="L13" s="139">
        <v>0</v>
      </c>
      <c r="M13" s="139">
        <v>0</v>
      </c>
      <c r="N13" s="139">
        <v>0</v>
      </c>
      <c r="O13" s="139">
        <v>752</v>
      </c>
      <c r="P13" s="39">
        <f>SUM(L13:O13)</f>
        <v>752</v>
      </c>
      <c r="Q13" s="48"/>
      <c r="IU13" s="67"/>
      <c r="IV13" s="67"/>
      <c r="IW13" s="67"/>
    </row>
    <row r="14" spans="1:257" s="131" customFormat="1" ht="27" x14ac:dyDescent="0.2">
      <c r="A14" s="45">
        <v>3</v>
      </c>
      <c r="B14" s="136" t="s">
        <v>642</v>
      </c>
      <c r="C14" s="146" t="s">
        <v>91</v>
      </c>
      <c r="D14" s="146" t="s">
        <v>87</v>
      </c>
      <c r="E14" s="149">
        <v>2</v>
      </c>
      <c r="F14" s="150" t="s">
        <v>92</v>
      </c>
      <c r="G14" s="139">
        <v>0</v>
      </c>
      <c r="H14" s="139">
        <v>0</v>
      </c>
      <c r="I14" s="139">
        <v>0</v>
      </c>
      <c r="J14" s="139">
        <v>0</v>
      </c>
      <c r="K14" s="39">
        <f>SUM(G14:J14)</f>
        <v>0</v>
      </c>
      <c r="L14" s="139">
        <v>0</v>
      </c>
      <c r="M14" s="139">
        <v>0</v>
      </c>
      <c r="N14" s="139">
        <v>62</v>
      </c>
      <c r="O14" s="139">
        <v>0</v>
      </c>
      <c r="P14" s="39">
        <f>SUM(L14:O14)</f>
        <v>62</v>
      </c>
      <c r="Q14" s="48"/>
      <c r="IU14" s="67"/>
      <c r="IV14" s="67"/>
      <c r="IW14" s="67"/>
    </row>
    <row r="15" spans="1:257" s="131" customFormat="1" x14ac:dyDescent="0.2">
      <c r="A15" s="140"/>
      <c r="B15" s="141" t="s">
        <v>641</v>
      </c>
      <c r="C15" s="142"/>
      <c r="D15" s="142"/>
      <c r="E15" s="143"/>
      <c r="F15" s="144"/>
      <c r="G15" s="39">
        <f>SUM(G13:G14)</f>
        <v>912</v>
      </c>
      <c r="H15" s="39">
        <f t="shared" ref="H15:P15" si="1">SUM(H13:H14)</f>
        <v>682</v>
      </c>
      <c r="I15" s="39">
        <f t="shared" si="1"/>
        <v>521</v>
      </c>
      <c r="J15" s="39">
        <f t="shared" si="1"/>
        <v>330</v>
      </c>
      <c r="K15" s="39">
        <f t="shared" si="1"/>
        <v>2445</v>
      </c>
      <c r="L15" s="39">
        <f t="shared" si="1"/>
        <v>0</v>
      </c>
      <c r="M15" s="39">
        <f t="shared" si="1"/>
        <v>0</v>
      </c>
      <c r="N15" s="39">
        <f t="shared" si="1"/>
        <v>62</v>
      </c>
      <c r="O15" s="39">
        <f t="shared" si="1"/>
        <v>752</v>
      </c>
      <c r="P15" s="39">
        <f t="shared" si="1"/>
        <v>814</v>
      </c>
      <c r="Q15" s="145"/>
      <c r="IU15" s="67"/>
      <c r="IV15" s="67"/>
      <c r="IW15" s="67"/>
    </row>
    <row r="16" spans="1:257" s="131" customFormat="1" x14ac:dyDescent="0.2">
      <c r="A16" s="45">
        <v>4</v>
      </c>
      <c r="B16" s="136" t="s">
        <v>643</v>
      </c>
      <c r="C16" s="146" t="s">
        <v>93</v>
      </c>
      <c r="D16" s="146" t="s">
        <v>94</v>
      </c>
      <c r="E16" s="151">
        <v>2</v>
      </c>
      <c r="F16" s="151" t="s">
        <v>92</v>
      </c>
      <c r="G16" s="152">
        <v>0</v>
      </c>
      <c r="H16" s="152">
        <v>260</v>
      </c>
      <c r="I16" s="152">
        <v>0</v>
      </c>
      <c r="J16" s="152">
        <v>0</v>
      </c>
      <c r="K16" s="39">
        <f>SUM(G16:J16)</f>
        <v>260</v>
      </c>
      <c r="L16" s="139">
        <v>0</v>
      </c>
      <c r="M16" s="139">
        <v>722</v>
      </c>
      <c r="N16" s="139">
        <v>0</v>
      </c>
      <c r="O16" s="139">
        <v>228</v>
      </c>
      <c r="P16" s="39">
        <f>SUM(L16:O16)</f>
        <v>950</v>
      </c>
      <c r="Q16" s="90"/>
      <c r="IU16" s="67"/>
      <c r="IV16" s="67"/>
      <c r="IW16" s="67"/>
    </row>
    <row r="17" spans="1:257" s="131" customFormat="1" x14ac:dyDescent="0.2">
      <c r="A17" s="45">
        <v>5</v>
      </c>
      <c r="B17" s="136" t="s">
        <v>643</v>
      </c>
      <c r="C17" s="153" t="s">
        <v>613</v>
      </c>
      <c r="D17" s="154" t="s">
        <v>611</v>
      </c>
      <c r="E17" s="40"/>
      <c r="F17" s="40" t="s">
        <v>640</v>
      </c>
      <c r="G17" s="152">
        <v>1679</v>
      </c>
      <c r="H17" s="152">
        <v>309</v>
      </c>
      <c r="I17" s="152">
        <v>356</v>
      </c>
      <c r="J17" s="152">
        <v>277</v>
      </c>
      <c r="K17" s="39">
        <f>SUM(G17:J17)</f>
        <v>2621</v>
      </c>
      <c r="L17" s="152">
        <v>0</v>
      </c>
      <c r="M17" s="152">
        <v>61</v>
      </c>
      <c r="N17" s="152">
        <v>384</v>
      </c>
      <c r="O17" s="152">
        <v>1716</v>
      </c>
      <c r="P17" s="39">
        <f>SUM(L17:O17)</f>
        <v>2161</v>
      </c>
      <c r="Q17" s="90" t="s">
        <v>610</v>
      </c>
      <c r="IU17" s="67"/>
      <c r="IV17" s="67"/>
      <c r="IW17" s="67"/>
    </row>
    <row r="18" spans="1:257" s="131" customFormat="1" x14ac:dyDescent="0.2">
      <c r="A18" s="45">
        <v>6</v>
      </c>
      <c r="B18" s="136" t="s">
        <v>643</v>
      </c>
      <c r="C18" s="153" t="s">
        <v>612</v>
      </c>
      <c r="D18" s="154" t="s">
        <v>611</v>
      </c>
      <c r="E18" s="40"/>
      <c r="F18" s="40" t="s">
        <v>640</v>
      </c>
      <c r="G18" s="152">
        <v>0</v>
      </c>
      <c r="H18" s="152">
        <v>0</v>
      </c>
      <c r="I18" s="152">
        <v>0</v>
      </c>
      <c r="J18" s="152">
        <v>626</v>
      </c>
      <c r="K18" s="39">
        <f>SUM(G18:J18)</f>
        <v>626</v>
      </c>
      <c r="L18" s="152">
        <v>0</v>
      </c>
      <c r="M18" s="152">
        <v>0</v>
      </c>
      <c r="N18" s="152">
        <v>0</v>
      </c>
      <c r="O18" s="152">
        <v>0</v>
      </c>
      <c r="P18" s="39">
        <f>SUM(L18:O18)</f>
        <v>0</v>
      </c>
      <c r="Q18" s="90" t="s">
        <v>610</v>
      </c>
      <c r="IU18" s="67"/>
      <c r="IV18" s="67"/>
      <c r="IW18" s="67"/>
    </row>
    <row r="19" spans="1:257" s="131" customFormat="1" x14ac:dyDescent="0.2">
      <c r="A19" s="140"/>
      <c r="B19" s="141" t="s">
        <v>641</v>
      </c>
      <c r="C19" s="142"/>
      <c r="D19" s="142"/>
      <c r="E19" s="143"/>
      <c r="F19" s="144"/>
      <c r="G19" s="39">
        <f t="shared" ref="G19:P19" si="2">SUM(G16:G18)</f>
        <v>1679</v>
      </c>
      <c r="H19" s="39">
        <f t="shared" si="2"/>
        <v>569</v>
      </c>
      <c r="I19" s="39">
        <f t="shared" si="2"/>
        <v>356</v>
      </c>
      <c r="J19" s="39">
        <f t="shared" si="2"/>
        <v>903</v>
      </c>
      <c r="K19" s="39">
        <f t="shared" si="2"/>
        <v>3507</v>
      </c>
      <c r="L19" s="39">
        <f t="shared" si="2"/>
        <v>0</v>
      </c>
      <c r="M19" s="39">
        <f t="shared" si="2"/>
        <v>783</v>
      </c>
      <c r="N19" s="39">
        <f t="shared" si="2"/>
        <v>384</v>
      </c>
      <c r="O19" s="39">
        <f t="shared" si="2"/>
        <v>1944</v>
      </c>
      <c r="P19" s="39">
        <f t="shared" si="2"/>
        <v>3111</v>
      </c>
      <c r="Q19" s="145"/>
      <c r="IU19" s="67"/>
      <c r="IV19" s="67"/>
      <c r="IW19" s="67"/>
    </row>
    <row r="20" spans="1:257" s="131" customFormat="1" x14ac:dyDescent="0.2">
      <c r="A20" s="45">
        <v>7</v>
      </c>
      <c r="B20" s="136" t="s">
        <v>644</v>
      </c>
      <c r="C20" s="155" t="s">
        <v>97</v>
      </c>
      <c r="D20" s="155" t="s">
        <v>98</v>
      </c>
      <c r="E20" s="156">
        <v>1</v>
      </c>
      <c r="F20" s="156" t="s">
        <v>88</v>
      </c>
      <c r="G20" s="152">
        <v>3540</v>
      </c>
      <c r="H20" s="152">
        <v>6943</v>
      </c>
      <c r="I20" s="152">
        <v>971</v>
      </c>
      <c r="J20" s="152">
        <v>1034</v>
      </c>
      <c r="K20" s="39">
        <f>SUM(G20:J20)</f>
        <v>12488</v>
      </c>
      <c r="L20" s="152">
        <v>331</v>
      </c>
      <c r="M20" s="152">
        <v>106</v>
      </c>
      <c r="N20" s="152">
        <v>919</v>
      </c>
      <c r="O20" s="152">
        <v>10378</v>
      </c>
      <c r="P20" s="39">
        <f>SUM(L20:O20)</f>
        <v>11734</v>
      </c>
      <c r="Q20" s="48"/>
      <c r="IU20" s="67"/>
      <c r="IV20" s="67"/>
      <c r="IW20" s="67"/>
    </row>
    <row r="21" spans="1:257" s="131" customFormat="1" x14ac:dyDescent="0.2">
      <c r="A21" s="45">
        <v>8</v>
      </c>
      <c r="B21" s="136" t="s">
        <v>644</v>
      </c>
      <c r="C21" s="155" t="s">
        <v>97</v>
      </c>
      <c r="D21" s="155" t="s">
        <v>98</v>
      </c>
      <c r="E21" s="157">
        <v>1</v>
      </c>
      <c r="F21" s="157" t="s">
        <v>92</v>
      </c>
      <c r="G21" s="152">
        <v>0</v>
      </c>
      <c r="H21" s="152">
        <v>0</v>
      </c>
      <c r="I21" s="152">
        <v>0</v>
      </c>
      <c r="J21" s="152">
        <v>207</v>
      </c>
      <c r="K21" s="39">
        <f>SUM(G21:J21)</f>
        <v>207</v>
      </c>
      <c r="L21" s="152">
        <v>197</v>
      </c>
      <c r="M21" s="152">
        <v>0</v>
      </c>
      <c r="N21" s="152">
        <v>737</v>
      </c>
      <c r="O21" s="152">
        <v>0</v>
      </c>
      <c r="P21" s="39">
        <f>SUM(L21:O21)</f>
        <v>934</v>
      </c>
      <c r="Q21" s="48"/>
      <c r="IU21" s="67"/>
      <c r="IV21" s="67"/>
      <c r="IW21" s="67"/>
    </row>
    <row r="22" spans="1:257" s="131" customFormat="1" x14ac:dyDescent="0.2">
      <c r="A22" s="45">
        <v>9</v>
      </c>
      <c r="B22" s="136" t="s">
        <v>644</v>
      </c>
      <c r="C22" s="158" t="s">
        <v>609</v>
      </c>
      <c r="D22" s="154" t="s">
        <v>608</v>
      </c>
      <c r="E22" s="40"/>
      <c r="F22" s="40" t="s">
        <v>640</v>
      </c>
      <c r="G22" s="152">
        <v>0</v>
      </c>
      <c r="H22" s="152">
        <v>0</v>
      </c>
      <c r="I22" s="152">
        <v>0</v>
      </c>
      <c r="J22" s="152">
        <v>0</v>
      </c>
      <c r="K22" s="39">
        <f>SUM(G22:J22)</f>
        <v>0</v>
      </c>
      <c r="L22" s="159" t="s">
        <v>607</v>
      </c>
      <c r="M22" s="152">
        <v>0</v>
      </c>
      <c r="N22" s="152">
        <v>0</v>
      </c>
      <c r="O22" s="152">
        <v>0</v>
      </c>
      <c r="P22" s="39">
        <f>SUM(L22:O22)</f>
        <v>0</v>
      </c>
      <c r="Q22" s="90" t="s">
        <v>507</v>
      </c>
      <c r="IU22" s="67"/>
      <c r="IV22" s="67"/>
      <c r="IW22" s="67"/>
    </row>
    <row r="23" spans="1:257" s="131" customFormat="1" x14ac:dyDescent="0.2">
      <c r="A23" s="45">
        <v>10</v>
      </c>
      <c r="B23" s="136" t="s">
        <v>644</v>
      </c>
      <c r="C23" s="98" t="s">
        <v>605</v>
      </c>
      <c r="D23" s="119" t="s">
        <v>604</v>
      </c>
      <c r="E23" s="40"/>
      <c r="F23" s="40" t="s">
        <v>640</v>
      </c>
      <c r="G23" s="152">
        <v>0</v>
      </c>
      <c r="H23" s="152">
        <v>0</v>
      </c>
      <c r="I23" s="152">
        <v>0</v>
      </c>
      <c r="J23" s="152">
        <v>0</v>
      </c>
      <c r="K23" s="39">
        <f>SUM(G23:J23)</f>
        <v>0</v>
      </c>
      <c r="L23" s="159">
        <v>0</v>
      </c>
      <c r="M23" s="152">
        <v>0</v>
      </c>
      <c r="N23" s="152">
        <v>0</v>
      </c>
      <c r="O23" s="152">
        <v>0</v>
      </c>
      <c r="P23" s="39">
        <f>SUM(L23:O23)</f>
        <v>0</v>
      </c>
      <c r="Q23" s="90" t="s">
        <v>507</v>
      </c>
      <c r="IU23" s="67"/>
      <c r="IV23" s="67"/>
      <c r="IW23" s="67"/>
    </row>
    <row r="24" spans="1:257" s="131" customFormat="1" x14ac:dyDescent="0.2">
      <c r="A24" s="140"/>
      <c r="B24" s="141" t="s">
        <v>641</v>
      </c>
      <c r="C24" s="142"/>
      <c r="D24" s="142"/>
      <c r="E24" s="143"/>
      <c r="F24" s="144"/>
      <c r="G24" s="39">
        <f>SUM(G20:G23)</f>
        <v>3540</v>
      </c>
      <c r="H24" s="39">
        <f>SUM(H20:H23)</f>
        <v>6943</v>
      </c>
      <c r="I24" s="39">
        <f>SUM(I20:I23)</f>
        <v>971</v>
      </c>
      <c r="J24" s="39">
        <f>SUM(J20:J23)</f>
        <v>1241</v>
      </c>
      <c r="K24" s="39">
        <f>SUM(K20:K23)</f>
        <v>12695</v>
      </c>
      <c r="L24" s="39">
        <f t="shared" ref="L24" si="3">SUM(L20:L22)</f>
        <v>528</v>
      </c>
      <c r="M24" s="39">
        <f>SUM(M20:M23)</f>
        <v>106</v>
      </c>
      <c r="N24" s="39">
        <f>SUM(N20:N23)</f>
        <v>1656</v>
      </c>
      <c r="O24" s="39">
        <f>SUM(O20:O23)</f>
        <v>10378</v>
      </c>
      <c r="P24" s="39">
        <f>SUM(P20:P23)</f>
        <v>12668</v>
      </c>
      <c r="Q24" s="145"/>
      <c r="IU24" s="67"/>
      <c r="IV24" s="67"/>
      <c r="IW24" s="67"/>
    </row>
    <row r="25" spans="1:257" s="131" customFormat="1" ht="27" x14ac:dyDescent="0.2">
      <c r="A25" s="45">
        <v>11</v>
      </c>
      <c r="B25" s="136" t="s">
        <v>645</v>
      </c>
      <c r="C25" s="155" t="s">
        <v>99</v>
      </c>
      <c r="D25" s="160" t="s">
        <v>100</v>
      </c>
      <c r="E25" s="156">
        <v>2</v>
      </c>
      <c r="F25" s="156" t="s">
        <v>88</v>
      </c>
      <c r="G25" s="152">
        <v>3190</v>
      </c>
      <c r="H25" s="152">
        <v>14</v>
      </c>
      <c r="I25" s="152">
        <v>160</v>
      </c>
      <c r="J25" s="152">
        <v>1208</v>
      </c>
      <c r="K25" s="39">
        <f t="shared" ref="K25:K45" si="4">SUM(G25:J25)</f>
        <v>4572</v>
      </c>
      <c r="L25" s="152">
        <v>0</v>
      </c>
      <c r="M25" s="152">
        <v>0</v>
      </c>
      <c r="N25" s="152">
        <v>0</v>
      </c>
      <c r="O25" s="152">
        <v>3692</v>
      </c>
      <c r="P25" s="39">
        <f t="shared" ref="P25:P45" si="5">SUM(L25:O25)</f>
        <v>3692</v>
      </c>
      <c r="Q25" s="48"/>
      <c r="IU25" s="67"/>
      <c r="IV25" s="67"/>
      <c r="IW25" s="67"/>
    </row>
    <row r="26" spans="1:257" s="131" customFormat="1" ht="27" x14ac:dyDescent="0.2">
      <c r="A26" s="45">
        <v>12</v>
      </c>
      <c r="B26" s="136" t="s">
        <v>645</v>
      </c>
      <c r="C26" s="155" t="s">
        <v>99</v>
      </c>
      <c r="D26" s="160" t="s">
        <v>100</v>
      </c>
      <c r="E26" s="156">
        <v>2</v>
      </c>
      <c r="F26" s="156" t="s">
        <v>92</v>
      </c>
      <c r="G26" s="152">
        <v>0</v>
      </c>
      <c r="H26" s="152">
        <v>0</v>
      </c>
      <c r="I26" s="152">
        <v>0</v>
      </c>
      <c r="J26" s="152">
        <v>0</v>
      </c>
      <c r="K26" s="39">
        <f t="shared" si="4"/>
        <v>0</v>
      </c>
      <c r="L26" s="152">
        <v>118</v>
      </c>
      <c r="M26" s="152">
        <v>0</v>
      </c>
      <c r="N26" s="152">
        <v>0</v>
      </c>
      <c r="O26" s="152">
        <v>0</v>
      </c>
      <c r="P26" s="39">
        <f t="shared" si="5"/>
        <v>118</v>
      </c>
      <c r="Q26" s="48"/>
      <c r="IU26" s="67"/>
      <c r="IV26" s="67"/>
      <c r="IW26" s="67"/>
    </row>
    <row r="27" spans="1:257" s="131" customFormat="1" ht="27" x14ac:dyDescent="0.2">
      <c r="A27" s="45">
        <v>13</v>
      </c>
      <c r="B27" s="136" t="s">
        <v>645</v>
      </c>
      <c r="C27" s="155" t="s">
        <v>99</v>
      </c>
      <c r="D27" s="160" t="s">
        <v>102</v>
      </c>
      <c r="E27" s="156">
        <v>2</v>
      </c>
      <c r="F27" s="156" t="s">
        <v>88</v>
      </c>
      <c r="G27" s="152">
        <v>4101</v>
      </c>
      <c r="H27" s="152">
        <v>95</v>
      </c>
      <c r="I27" s="152">
        <v>136</v>
      </c>
      <c r="J27" s="152">
        <v>1261</v>
      </c>
      <c r="K27" s="39">
        <f t="shared" si="4"/>
        <v>5593</v>
      </c>
      <c r="L27" s="152">
        <v>0</v>
      </c>
      <c r="M27" s="152">
        <v>94</v>
      </c>
      <c r="N27" s="152">
        <v>0</v>
      </c>
      <c r="O27" s="152">
        <v>3376</v>
      </c>
      <c r="P27" s="39">
        <f t="shared" si="5"/>
        <v>3470</v>
      </c>
      <c r="Q27" s="48"/>
      <c r="IU27" s="67"/>
      <c r="IV27" s="67"/>
      <c r="IW27" s="67"/>
    </row>
    <row r="28" spans="1:257" s="131" customFormat="1" ht="27" customHeight="1" x14ac:dyDescent="0.2">
      <c r="A28" s="45">
        <v>14</v>
      </c>
      <c r="B28" s="136" t="s">
        <v>645</v>
      </c>
      <c r="C28" s="155" t="s">
        <v>99</v>
      </c>
      <c r="D28" s="160" t="s">
        <v>103</v>
      </c>
      <c r="E28" s="156">
        <v>2</v>
      </c>
      <c r="F28" s="156" t="s">
        <v>88</v>
      </c>
      <c r="G28" s="152">
        <v>2400</v>
      </c>
      <c r="H28" s="152">
        <v>14</v>
      </c>
      <c r="I28" s="152">
        <v>55</v>
      </c>
      <c r="J28" s="152">
        <v>584</v>
      </c>
      <c r="K28" s="39">
        <f t="shared" si="4"/>
        <v>3053</v>
      </c>
      <c r="L28" s="152">
        <v>0</v>
      </c>
      <c r="M28" s="152">
        <v>0</v>
      </c>
      <c r="N28" s="152">
        <v>0</v>
      </c>
      <c r="O28" s="152">
        <v>2657</v>
      </c>
      <c r="P28" s="39">
        <f t="shared" si="5"/>
        <v>2657</v>
      </c>
      <c r="Q28" s="48"/>
      <c r="IU28" s="67"/>
      <c r="IV28" s="67"/>
      <c r="IW28" s="67"/>
    </row>
    <row r="29" spans="1:257" s="131" customFormat="1" ht="27" customHeight="1" x14ac:dyDescent="0.2">
      <c r="A29" s="45">
        <v>15</v>
      </c>
      <c r="B29" s="136" t="s">
        <v>645</v>
      </c>
      <c r="C29" s="155" t="s">
        <v>99</v>
      </c>
      <c r="D29" s="160" t="s">
        <v>103</v>
      </c>
      <c r="E29" s="156">
        <v>2</v>
      </c>
      <c r="F29" s="156" t="s">
        <v>92</v>
      </c>
      <c r="G29" s="152">
        <v>44</v>
      </c>
      <c r="H29" s="152">
        <v>0</v>
      </c>
      <c r="I29" s="152">
        <v>0</v>
      </c>
      <c r="J29" s="152">
        <v>0</v>
      </c>
      <c r="K29" s="39">
        <f t="shared" si="4"/>
        <v>44</v>
      </c>
      <c r="L29" s="152">
        <v>0</v>
      </c>
      <c r="M29" s="152">
        <v>0</v>
      </c>
      <c r="N29" s="152">
        <v>0</v>
      </c>
      <c r="O29" s="152">
        <v>0</v>
      </c>
      <c r="P29" s="39">
        <f t="shared" si="5"/>
        <v>0</v>
      </c>
      <c r="Q29" s="48"/>
      <c r="IU29" s="67"/>
      <c r="IV29" s="67"/>
      <c r="IW29" s="67"/>
    </row>
    <row r="30" spans="1:257" s="131" customFormat="1" ht="27" customHeight="1" x14ac:dyDescent="0.2">
      <c r="A30" s="45">
        <v>16</v>
      </c>
      <c r="B30" s="136" t="s">
        <v>645</v>
      </c>
      <c r="C30" s="155" t="s">
        <v>104</v>
      </c>
      <c r="D30" s="160" t="s">
        <v>103</v>
      </c>
      <c r="E30" s="156">
        <v>1</v>
      </c>
      <c r="F30" s="156" t="s">
        <v>88</v>
      </c>
      <c r="G30" s="152">
        <v>370</v>
      </c>
      <c r="H30" s="152">
        <v>10</v>
      </c>
      <c r="I30" s="152">
        <v>0</v>
      </c>
      <c r="J30" s="152">
        <v>47</v>
      </c>
      <c r="K30" s="39">
        <f t="shared" si="4"/>
        <v>427</v>
      </c>
      <c r="L30" s="152">
        <v>0</v>
      </c>
      <c r="M30" s="152">
        <v>0</v>
      </c>
      <c r="N30" s="152">
        <v>0</v>
      </c>
      <c r="O30" s="152">
        <v>254</v>
      </c>
      <c r="P30" s="39">
        <f t="shared" si="5"/>
        <v>254</v>
      </c>
      <c r="Q30" s="48"/>
      <c r="IU30" s="67"/>
      <c r="IV30" s="67"/>
      <c r="IW30" s="67"/>
    </row>
    <row r="31" spans="1:257" s="131" customFormat="1" ht="27" customHeight="1" x14ac:dyDescent="0.2">
      <c r="A31" s="45">
        <v>17</v>
      </c>
      <c r="B31" s="136" t="s">
        <v>645</v>
      </c>
      <c r="C31" s="155" t="s">
        <v>99</v>
      </c>
      <c r="D31" s="160" t="s">
        <v>103</v>
      </c>
      <c r="E31" s="156">
        <v>1</v>
      </c>
      <c r="F31" s="156" t="s">
        <v>92</v>
      </c>
      <c r="G31" s="152">
        <v>55</v>
      </c>
      <c r="H31" s="152">
        <v>0</v>
      </c>
      <c r="I31" s="152">
        <v>0</v>
      </c>
      <c r="J31" s="152">
        <v>0</v>
      </c>
      <c r="K31" s="39">
        <f t="shared" si="4"/>
        <v>55</v>
      </c>
      <c r="L31" s="152">
        <v>0</v>
      </c>
      <c r="M31" s="152">
        <v>0</v>
      </c>
      <c r="N31" s="152">
        <v>0</v>
      </c>
      <c r="O31" s="152">
        <v>0</v>
      </c>
      <c r="P31" s="39">
        <f t="shared" si="5"/>
        <v>0</v>
      </c>
      <c r="Q31" s="48"/>
      <c r="IU31" s="67"/>
      <c r="IV31" s="67"/>
      <c r="IW31" s="67"/>
    </row>
    <row r="32" spans="1:257" s="131" customFormat="1" ht="27" x14ac:dyDescent="0.2">
      <c r="A32" s="45">
        <v>18</v>
      </c>
      <c r="B32" s="136" t="s">
        <v>645</v>
      </c>
      <c r="C32" s="155" t="s">
        <v>105</v>
      </c>
      <c r="D32" s="160" t="s">
        <v>106</v>
      </c>
      <c r="E32" s="156">
        <v>2</v>
      </c>
      <c r="F32" s="156" t="s">
        <v>88</v>
      </c>
      <c r="G32" s="152">
        <v>3140</v>
      </c>
      <c r="H32" s="152">
        <v>234</v>
      </c>
      <c r="I32" s="152">
        <v>74</v>
      </c>
      <c r="J32" s="152">
        <v>1330</v>
      </c>
      <c r="K32" s="39">
        <f t="shared" si="4"/>
        <v>4778</v>
      </c>
      <c r="L32" s="152">
        <v>0</v>
      </c>
      <c r="M32" s="152">
        <v>0</v>
      </c>
      <c r="N32" s="152">
        <v>0</v>
      </c>
      <c r="O32" s="152">
        <v>4171</v>
      </c>
      <c r="P32" s="39">
        <f t="shared" si="5"/>
        <v>4171</v>
      </c>
      <c r="Q32" s="48"/>
      <c r="IU32" s="67"/>
      <c r="IV32" s="67"/>
      <c r="IW32" s="67"/>
    </row>
    <row r="33" spans="1:257" s="131" customFormat="1" ht="27" x14ac:dyDescent="0.2">
      <c r="A33" s="45">
        <v>19</v>
      </c>
      <c r="B33" s="136" t="s">
        <v>645</v>
      </c>
      <c r="C33" s="155" t="s">
        <v>105</v>
      </c>
      <c r="D33" s="160" t="s">
        <v>106</v>
      </c>
      <c r="E33" s="156">
        <v>2</v>
      </c>
      <c r="F33" s="156" t="s">
        <v>92</v>
      </c>
      <c r="G33" s="152">
        <v>0</v>
      </c>
      <c r="H33" s="152">
        <v>0</v>
      </c>
      <c r="I33" s="152">
        <v>0</v>
      </c>
      <c r="J33" s="152">
        <v>0</v>
      </c>
      <c r="K33" s="39">
        <f t="shared" si="4"/>
        <v>0</v>
      </c>
      <c r="L33" s="152">
        <v>0</v>
      </c>
      <c r="M33" s="152">
        <v>0</v>
      </c>
      <c r="N33" s="152">
        <v>0</v>
      </c>
      <c r="O33" s="152">
        <v>91</v>
      </c>
      <c r="P33" s="39">
        <f t="shared" si="5"/>
        <v>91</v>
      </c>
      <c r="Q33" s="48"/>
      <c r="IU33" s="67"/>
      <c r="IV33" s="67"/>
      <c r="IW33" s="67"/>
    </row>
    <row r="34" spans="1:257" s="131" customFormat="1" ht="27" x14ac:dyDescent="0.2">
      <c r="A34" s="45">
        <v>20</v>
      </c>
      <c r="B34" s="136" t="s">
        <v>645</v>
      </c>
      <c r="C34" s="155" t="s">
        <v>107</v>
      </c>
      <c r="D34" s="160" t="s">
        <v>106</v>
      </c>
      <c r="E34" s="156">
        <v>2</v>
      </c>
      <c r="F34" s="156" t="s">
        <v>88</v>
      </c>
      <c r="G34" s="152">
        <v>0</v>
      </c>
      <c r="H34" s="152">
        <v>0</v>
      </c>
      <c r="I34" s="152">
        <v>0</v>
      </c>
      <c r="J34" s="152">
        <v>234</v>
      </c>
      <c r="K34" s="39">
        <f t="shared" si="4"/>
        <v>234</v>
      </c>
      <c r="L34" s="152">
        <v>0</v>
      </c>
      <c r="M34" s="152">
        <v>0</v>
      </c>
      <c r="N34" s="152">
        <v>0</v>
      </c>
      <c r="O34" s="152">
        <v>5</v>
      </c>
      <c r="P34" s="39">
        <f t="shared" si="5"/>
        <v>5</v>
      </c>
      <c r="Q34" s="48"/>
      <c r="IU34" s="67"/>
      <c r="IV34" s="67"/>
      <c r="IW34" s="67"/>
    </row>
    <row r="35" spans="1:257" s="131" customFormat="1" x14ac:dyDescent="0.2">
      <c r="A35" s="45">
        <v>21</v>
      </c>
      <c r="B35" s="136" t="s">
        <v>645</v>
      </c>
      <c r="C35" s="155" t="s">
        <v>108</v>
      </c>
      <c r="D35" s="160" t="s">
        <v>109</v>
      </c>
      <c r="E35" s="156">
        <v>2</v>
      </c>
      <c r="F35" s="156" t="s">
        <v>88</v>
      </c>
      <c r="G35" s="152">
        <v>4754</v>
      </c>
      <c r="H35" s="152">
        <v>218</v>
      </c>
      <c r="I35" s="152">
        <v>297</v>
      </c>
      <c r="J35" s="152">
        <v>1278</v>
      </c>
      <c r="K35" s="39">
        <f t="shared" si="4"/>
        <v>6547</v>
      </c>
      <c r="L35" s="152"/>
      <c r="M35" s="152">
        <v>131</v>
      </c>
      <c r="N35" s="152">
        <v>0</v>
      </c>
      <c r="O35" s="152">
        <v>5811</v>
      </c>
      <c r="P35" s="39">
        <f t="shared" si="5"/>
        <v>5942</v>
      </c>
      <c r="Q35" s="48"/>
      <c r="IU35" s="67"/>
      <c r="IV35" s="67"/>
      <c r="IW35" s="67"/>
    </row>
    <row r="36" spans="1:257" s="131" customFormat="1" x14ac:dyDescent="0.2">
      <c r="A36" s="45">
        <v>22</v>
      </c>
      <c r="B36" s="136" t="s">
        <v>645</v>
      </c>
      <c r="C36" s="155" t="s">
        <v>99</v>
      </c>
      <c r="D36" s="161" t="s">
        <v>110</v>
      </c>
      <c r="E36" s="156">
        <v>2</v>
      </c>
      <c r="F36" s="156" t="s">
        <v>88</v>
      </c>
      <c r="G36" s="152">
        <v>1822</v>
      </c>
      <c r="H36" s="152">
        <v>24</v>
      </c>
      <c r="I36" s="152">
        <v>143</v>
      </c>
      <c r="J36" s="152">
        <v>551</v>
      </c>
      <c r="K36" s="39">
        <f t="shared" si="4"/>
        <v>2540</v>
      </c>
      <c r="L36" s="152">
        <v>0</v>
      </c>
      <c r="M36" s="152">
        <v>0</v>
      </c>
      <c r="N36" s="152">
        <v>15</v>
      </c>
      <c r="O36" s="152">
        <v>1474</v>
      </c>
      <c r="P36" s="39">
        <f t="shared" si="5"/>
        <v>1489</v>
      </c>
      <c r="Q36" s="48"/>
      <c r="IU36" s="67"/>
      <c r="IV36" s="67"/>
      <c r="IW36" s="67"/>
    </row>
    <row r="37" spans="1:257" s="131" customFormat="1" ht="27" x14ac:dyDescent="0.2">
      <c r="A37" s="45">
        <v>23</v>
      </c>
      <c r="B37" s="136" t="s">
        <v>645</v>
      </c>
      <c r="C37" s="155" t="s">
        <v>99</v>
      </c>
      <c r="D37" s="161" t="s">
        <v>111</v>
      </c>
      <c r="E37" s="156">
        <v>1</v>
      </c>
      <c r="F37" s="156" t="s">
        <v>88</v>
      </c>
      <c r="G37" s="152">
        <v>23</v>
      </c>
      <c r="H37" s="152">
        <v>0</v>
      </c>
      <c r="I37" s="152">
        <v>0</v>
      </c>
      <c r="J37" s="152">
        <v>153</v>
      </c>
      <c r="K37" s="39">
        <f t="shared" si="4"/>
        <v>176</v>
      </c>
      <c r="L37" s="152">
        <v>0</v>
      </c>
      <c r="M37" s="152">
        <v>0</v>
      </c>
      <c r="N37" s="152">
        <v>0</v>
      </c>
      <c r="O37" s="152">
        <v>70</v>
      </c>
      <c r="P37" s="39">
        <f t="shared" si="5"/>
        <v>70</v>
      </c>
      <c r="Q37" s="48"/>
      <c r="IU37" s="67"/>
      <c r="IV37" s="67"/>
      <c r="IW37" s="67"/>
    </row>
    <row r="38" spans="1:257" s="131" customFormat="1" x14ac:dyDescent="0.2">
      <c r="A38" s="45">
        <v>24</v>
      </c>
      <c r="B38" s="136" t="s">
        <v>645</v>
      </c>
      <c r="C38" s="155" t="s">
        <v>99</v>
      </c>
      <c r="D38" s="161" t="s">
        <v>112</v>
      </c>
      <c r="E38" s="156">
        <v>2</v>
      </c>
      <c r="F38" s="156" t="s">
        <v>88</v>
      </c>
      <c r="G38" s="152">
        <v>1516</v>
      </c>
      <c r="H38" s="152">
        <v>47</v>
      </c>
      <c r="I38" s="152">
        <v>42</v>
      </c>
      <c r="J38" s="152">
        <v>156</v>
      </c>
      <c r="K38" s="39">
        <f t="shared" si="4"/>
        <v>1761</v>
      </c>
      <c r="L38" s="152">
        <v>0</v>
      </c>
      <c r="M38" s="152">
        <v>0</v>
      </c>
      <c r="N38" s="152">
        <v>0</v>
      </c>
      <c r="O38" s="152">
        <v>1210</v>
      </c>
      <c r="P38" s="39">
        <f t="shared" si="5"/>
        <v>1210</v>
      </c>
      <c r="Q38" s="48"/>
      <c r="IU38" s="67"/>
      <c r="IV38" s="67"/>
      <c r="IW38" s="67"/>
    </row>
    <row r="39" spans="1:257" s="131" customFormat="1" ht="27" customHeight="1" x14ac:dyDescent="0.2">
      <c r="A39" s="45">
        <v>25</v>
      </c>
      <c r="B39" s="136" t="s">
        <v>645</v>
      </c>
      <c r="C39" s="155" t="s">
        <v>99</v>
      </c>
      <c r="D39" s="160" t="s">
        <v>113</v>
      </c>
      <c r="E39" s="156">
        <v>1</v>
      </c>
      <c r="F39" s="156" t="s">
        <v>88</v>
      </c>
      <c r="G39" s="152">
        <v>1400</v>
      </c>
      <c r="H39" s="152">
        <v>27</v>
      </c>
      <c r="I39" s="152">
        <v>576</v>
      </c>
      <c r="J39" s="152">
        <v>296</v>
      </c>
      <c r="K39" s="39">
        <f t="shared" si="4"/>
        <v>2299</v>
      </c>
      <c r="L39" s="152">
        <v>0</v>
      </c>
      <c r="M39" s="152">
        <v>0</v>
      </c>
      <c r="N39" s="152">
        <v>46</v>
      </c>
      <c r="O39" s="152">
        <v>2156</v>
      </c>
      <c r="P39" s="39">
        <f t="shared" si="5"/>
        <v>2202</v>
      </c>
      <c r="Q39" s="48"/>
      <c r="IU39" s="67"/>
      <c r="IV39" s="67"/>
      <c r="IW39" s="67"/>
    </row>
    <row r="40" spans="1:257" s="131" customFormat="1" ht="27" customHeight="1" x14ac:dyDescent="0.2">
      <c r="A40" s="45">
        <v>26</v>
      </c>
      <c r="B40" s="136" t="s">
        <v>645</v>
      </c>
      <c r="C40" s="155" t="s">
        <v>99</v>
      </c>
      <c r="D40" s="160" t="s">
        <v>646</v>
      </c>
      <c r="E40" s="156">
        <v>1</v>
      </c>
      <c r="F40" s="156" t="s">
        <v>92</v>
      </c>
      <c r="G40" s="152">
        <v>0</v>
      </c>
      <c r="H40" s="152">
        <v>0</v>
      </c>
      <c r="I40" s="152">
        <v>0</v>
      </c>
      <c r="J40" s="152">
        <v>0</v>
      </c>
      <c r="K40" s="39">
        <f t="shared" si="4"/>
        <v>0</v>
      </c>
      <c r="L40" s="152">
        <v>0</v>
      </c>
      <c r="M40" s="152">
        <v>0</v>
      </c>
      <c r="N40" s="152">
        <v>52</v>
      </c>
      <c r="O40" s="152">
        <v>0</v>
      </c>
      <c r="P40" s="39">
        <f t="shared" si="5"/>
        <v>52</v>
      </c>
      <c r="Q40" s="48"/>
      <c r="IU40" s="67"/>
      <c r="IV40" s="67"/>
      <c r="IW40" s="67"/>
    </row>
    <row r="41" spans="1:257" s="131" customFormat="1" ht="27" x14ac:dyDescent="0.2">
      <c r="A41" s="45">
        <v>27</v>
      </c>
      <c r="B41" s="136" t="s">
        <v>645</v>
      </c>
      <c r="C41" s="155" t="s">
        <v>114</v>
      </c>
      <c r="D41" s="160" t="s">
        <v>115</v>
      </c>
      <c r="E41" s="156">
        <v>1</v>
      </c>
      <c r="F41" s="156" t="s">
        <v>88</v>
      </c>
      <c r="G41" s="152">
        <v>5347</v>
      </c>
      <c r="H41" s="152">
        <v>1352</v>
      </c>
      <c r="I41" s="152">
        <v>43</v>
      </c>
      <c r="J41" s="152">
        <v>1338</v>
      </c>
      <c r="K41" s="39">
        <f t="shared" si="4"/>
        <v>8080</v>
      </c>
      <c r="L41" s="152">
        <v>0</v>
      </c>
      <c r="M41" s="152">
        <v>0</v>
      </c>
      <c r="N41" s="152">
        <v>0</v>
      </c>
      <c r="O41" s="152">
        <v>5717</v>
      </c>
      <c r="P41" s="39">
        <f t="shared" si="5"/>
        <v>5717</v>
      </c>
      <c r="Q41" s="48"/>
      <c r="IU41" s="67"/>
      <c r="IV41" s="67"/>
      <c r="IW41" s="67"/>
    </row>
    <row r="42" spans="1:257" s="131" customFormat="1" ht="40.5" x14ac:dyDescent="0.2">
      <c r="A42" s="45">
        <v>28</v>
      </c>
      <c r="B42" s="136" t="s">
        <v>645</v>
      </c>
      <c r="C42" s="49" t="s">
        <v>116</v>
      </c>
      <c r="D42" s="49" t="s">
        <v>117</v>
      </c>
      <c r="E42" s="156">
        <v>1</v>
      </c>
      <c r="F42" s="156" t="s">
        <v>88</v>
      </c>
      <c r="G42" s="152">
        <v>0</v>
      </c>
      <c r="H42" s="152">
        <v>0</v>
      </c>
      <c r="I42" s="152">
        <v>0</v>
      </c>
      <c r="J42" s="152">
        <v>0</v>
      </c>
      <c r="K42" s="39">
        <f t="shared" si="4"/>
        <v>0</v>
      </c>
      <c r="L42" s="152">
        <v>0</v>
      </c>
      <c r="M42" s="152">
        <v>0</v>
      </c>
      <c r="N42" s="152">
        <v>0</v>
      </c>
      <c r="O42" s="152">
        <v>0</v>
      </c>
      <c r="P42" s="39">
        <f t="shared" si="5"/>
        <v>0</v>
      </c>
      <c r="Q42" s="51" t="s">
        <v>119</v>
      </c>
      <c r="IU42" s="67"/>
      <c r="IV42" s="67"/>
      <c r="IW42" s="67"/>
    </row>
    <row r="43" spans="1:257" s="135" customFormat="1" x14ac:dyDescent="0.2">
      <c r="A43" s="45">
        <v>29</v>
      </c>
      <c r="B43" s="136" t="s">
        <v>645</v>
      </c>
      <c r="C43" s="49" t="s">
        <v>120</v>
      </c>
      <c r="D43" s="49" t="s">
        <v>117</v>
      </c>
      <c r="E43" s="162">
        <v>1</v>
      </c>
      <c r="F43" s="162" t="s">
        <v>88</v>
      </c>
      <c r="G43" s="163">
        <v>0</v>
      </c>
      <c r="H43" s="163">
        <v>0</v>
      </c>
      <c r="I43" s="163">
        <v>0</v>
      </c>
      <c r="J43" s="163">
        <v>0</v>
      </c>
      <c r="K43" s="164">
        <f t="shared" si="4"/>
        <v>0</v>
      </c>
      <c r="L43" s="163">
        <v>0</v>
      </c>
      <c r="M43" s="163">
        <v>0</v>
      </c>
      <c r="N43" s="163">
        <v>0</v>
      </c>
      <c r="O43" s="163">
        <v>0</v>
      </c>
      <c r="P43" s="164">
        <f t="shared" si="5"/>
        <v>0</v>
      </c>
      <c r="Q43" s="51" t="s">
        <v>121</v>
      </c>
      <c r="IU43" s="165"/>
      <c r="IV43" s="165"/>
      <c r="IW43" s="165"/>
    </row>
    <row r="44" spans="1:257" s="135" customFormat="1" ht="27" x14ac:dyDescent="0.2">
      <c r="A44" s="45">
        <v>30</v>
      </c>
      <c r="B44" s="136" t="s">
        <v>645</v>
      </c>
      <c r="C44" s="49" t="s">
        <v>122</v>
      </c>
      <c r="D44" s="49" t="s">
        <v>117</v>
      </c>
      <c r="E44" s="162">
        <v>1</v>
      </c>
      <c r="F44" s="162" t="s">
        <v>88</v>
      </c>
      <c r="G44" s="163">
        <v>0</v>
      </c>
      <c r="H44" s="163">
        <v>0</v>
      </c>
      <c r="I44" s="163">
        <v>0</v>
      </c>
      <c r="J44" s="163">
        <v>0</v>
      </c>
      <c r="K44" s="164">
        <f t="shared" si="4"/>
        <v>0</v>
      </c>
      <c r="L44" s="163">
        <v>0</v>
      </c>
      <c r="M44" s="163">
        <v>0</v>
      </c>
      <c r="N44" s="163">
        <v>0</v>
      </c>
      <c r="O44" s="163">
        <v>0</v>
      </c>
      <c r="P44" s="164">
        <f t="shared" si="5"/>
        <v>0</v>
      </c>
      <c r="Q44" s="51" t="s">
        <v>123</v>
      </c>
      <c r="IU44" s="165"/>
      <c r="IV44" s="165"/>
      <c r="IW44" s="165"/>
    </row>
    <row r="45" spans="1:257" s="131" customFormat="1" x14ac:dyDescent="0.2">
      <c r="A45" s="45">
        <v>31</v>
      </c>
      <c r="B45" s="136" t="s">
        <v>645</v>
      </c>
      <c r="C45" s="153" t="s">
        <v>647</v>
      </c>
      <c r="D45" s="154" t="s">
        <v>602</v>
      </c>
      <c r="E45" s="40"/>
      <c r="F45" s="40" t="s">
        <v>640</v>
      </c>
      <c r="G45" s="152">
        <v>1166</v>
      </c>
      <c r="H45" s="152">
        <v>153</v>
      </c>
      <c r="I45" s="152">
        <v>53</v>
      </c>
      <c r="J45" s="152">
        <v>17</v>
      </c>
      <c r="K45" s="39">
        <f t="shared" si="4"/>
        <v>1389</v>
      </c>
      <c r="L45" s="152">
        <v>0</v>
      </c>
      <c r="M45" s="152">
        <v>0</v>
      </c>
      <c r="N45" s="152">
        <v>0</v>
      </c>
      <c r="O45" s="152">
        <v>292</v>
      </c>
      <c r="P45" s="39">
        <f t="shared" si="5"/>
        <v>292</v>
      </c>
      <c r="Q45" s="111">
        <v>2026</v>
      </c>
      <c r="IU45" s="67"/>
      <c r="IV45" s="67"/>
      <c r="IW45" s="67"/>
    </row>
    <row r="46" spans="1:257" s="131" customFormat="1" x14ac:dyDescent="0.2">
      <c r="A46" s="140"/>
      <c r="B46" s="141" t="s">
        <v>641</v>
      </c>
      <c r="C46" s="142"/>
      <c r="D46" s="142"/>
      <c r="E46" s="144"/>
      <c r="F46" s="144"/>
      <c r="G46" s="39">
        <f t="shared" ref="G46:P46" si="6">SUM(G25:G45)</f>
        <v>29328</v>
      </c>
      <c r="H46" s="39">
        <f t="shared" si="6"/>
        <v>2188</v>
      </c>
      <c r="I46" s="39">
        <f t="shared" si="6"/>
        <v>1579</v>
      </c>
      <c r="J46" s="39">
        <f t="shared" si="6"/>
        <v>8453</v>
      </c>
      <c r="K46" s="39">
        <f t="shared" si="6"/>
        <v>41548</v>
      </c>
      <c r="L46" s="39">
        <f t="shared" si="6"/>
        <v>118</v>
      </c>
      <c r="M46" s="39">
        <f t="shared" si="6"/>
        <v>225</v>
      </c>
      <c r="N46" s="39">
        <f t="shared" si="6"/>
        <v>113</v>
      </c>
      <c r="O46" s="39">
        <f t="shared" si="6"/>
        <v>30976</v>
      </c>
      <c r="P46" s="39">
        <f t="shared" si="6"/>
        <v>31432</v>
      </c>
      <c r="Q46" s="145"/>
      <c r="IU46" s="67"/>
      <c r="IV46" s="67"/>
      <c r="IW46" s="67"/>
    </row>
    <row r="47" spans="1:257" s="131" customFormat="1" x14ac:dyDescent="0.2">
      <c r="A47" s="45">
        <v>32</v>
      </c>
      <c r="B47" s="136" t="s">
        <v>648</v>
      </c>
      <c r="C47" s="155" t="s">
        <v>649</v>
      </c>
      <c r="D47" s="160" t="s">
        <v>125</v>
      </c>
      <c r="E47" s="156">
        <v>1</v>
      </c>
      <c r="F47" s="156" t="s">
        <v>88</v>
      </c>
      <c r="G47" s="152">
        <v>1543</v>
      </c>
      <c r="H47" s="152">
        <v>137</v>
      </c>
      <c r="I47" s="152">
        <v>0</v>
      </c>
      <c r="J47" s="152">
        <v>687</v>
      </c>
      <c r="K47" s="39">
        <f t="shared" ref="K47:K54" si="7">SUM(G47:J47)</f>
        <v>2367</v>
      </c>
      <c r="L47" s="152">
        <v>0</v>
      </c>
      <c r="M47" s="152">
        <v>0</v>
      </c>
      <c r="N47" s="152">
        <v>0</v>
      </c>
      <c r="O47" s="152">
        <v>688</v>
      </c>
      <c r="P47" s="39">
        <f t="shared" ref="P47:P54" si="8">SUM(L47:O47)</f>
        <v>688</v>
      </c>
      <c r="Q47" s="48"/>
      <c r="IU47" s="67"/>
      <c r="IV47" s="67"/>
      <c r="IW47" s="67"/>
    </row>
    <row r="48" spans="1:257" s="131" customFormat="1" x14ac:dyDescent="0.2">
      <c r="A48" s="45">
        <v>33</v>
      </c>
      <c r="B48" s="136" t="s">
        <v>648</v>
      </c>
      <c r="C48" s="155" t="s">
        <v>650</v>
      </c>
      <c r="D48" s="160" t="s">
        <v>125</v>
      </c>
      <c r="E48" s="156">
        <v>3</v>
      </c>
      <c r="F48" s="156" t="s">
        <v>88</v>
      </c>
      <c r="G48" s="152">
        <v>326</v>
      </c>
      <c r="H48" s="152">
        <v>216</v>
      </c>
      <c r="I48" s="152">
        <v>0</v>
      </c>
      <c r="J48" s="152">
        <v>41</v>
      </c>
      <c r="K48" s="39">
        <f t="shared" si="7"/>
        <v>583</v>
      </c>
      <c r="L48" s="152">
        <v>0</v>
      </c>
      <c r="M48" s="152">
        <v>0</v>
      </c>
      <c r="N48" s="152">
        <v>0</v>
      </c>
      <c r="O48" s="152">
        <v>270</v>
      </c>
      <c r="P48" s="39">
        <f t="shared" si="8"/>
        <v>270</v>
      </c>
      <c r="Q48" s="48"/>
      <c r="IU48" s="67"/>
      <c r="IV48" s="67"/>
      <c r="IW48" s="67"/>
    </row>
    <row r="49" spans="1:257" s="131" customFormat="1" x14ac:dyDescent="0.2">
      <c r="A49" s="45">
        <v>34</v>
      </c>
      <c r="B49" s="136" t="s">
        <v>648</v>
      </c>
      <c r="C49" s="155" t="s">
        <v>651</v>
      </c>
      <c r="D49" s="160" t="s">
        <v>125</v>
      </c>
      <c r="E49" s="156">
        <v>3</v>
      </c>
      <c r="F49" s="156" t="s">
        <v>88</v>
      </c>
      <c r="G49" s="152">
        <v>566</v>
      </c>
      <c r="H49" s="152">
        <v>0</v>
      </c>
      <c r="I49" s="152">
        <v>0</v>
      </c>
      <c r="J49" s="152">
        <v>41</v>
      </c>
      <c r="K49" s="39">
        <f t="shared" si="7"/>
        <v>607</v>
      </c>
      <c r="L49" s="152">
        <v>0</v>
      </c>
      <c r="M49" s="152">
        <v>0</v>
      </c>
      <c r="N49" s="152">
        <v>0</v>
      </c>
      <c r="O49" s="152">
        <v>224</v>
      </c>
      <c r="P49" s="39">
        <f t="shared" si="8"/>
        <v>224</v>
      </c>
      <c r="Q49" s="48"/>
      <c r="IU49" s="67"/>
      <c r="IV49" s="67"/>
      <c r="IW49" s="67"/>
    </row>
    <row r="50" spans="1:257" s="131" customFormat="1" x14ac:dyDescent="0.2">
      <c r="A50" s="45">
        <v>35</v>
      </c>
      <c r="B50" s="136" t="s">
        <v>648</v>
      </c>
      <c r="C50" s="155" t="s">
        <v>651</v>
      </c>
      <c r="D50" s="160" t="s">
        <v>125</v>
      </c>
      <c r="E50" s="156">
        <v>3</v>
      </c>
      <c r="F50" s="156" t="s">
        <v>92</v>
      </c>
      <c r="G50" s="152">
        <v>0</v>
      </c>
      <c r="H50" s="152">
        <v>0</v>
      </c>
      <c r="I50" s="152">
        <v>0</v>
      </c>
      <c r="J50" s="152">
        <v>114</v>
      </c>
      <c r="K50" s="39">
        <f t="shared" si="7"/>
        <v>114</v>
      </c>
      <c r="L50" s="152">
        <v>0</v>
      </c>
      <c r="M50" s="152">
        <v>0</v>
      </c>
      <c r="N50" s="152">
        <v>0</v>
      </c>
      <c r="O50" s="152">
        <v>0</v>
      </c>
      <c r="P50" s="39">
        <f t="shared" si="8"/>
        <v>0</v>
      </c>
      <c r="Q50" s="48"/>
      <c r="IU50" s="67"/>
      <c r="IV50" s="67"/>
      <c r="IW50" s="67"/>
    </row>
    <row r="51" spans="1:257" s="131" customFormat="1" x14ac:dyDescent="0.2">
      <c r="A51" s="45">
        <v>36</v>
      </c>
      <c r="B51" s="136" t="s">
        <v>648</v>
      </c>
      <c r="C51" s="155" t="s">
        <v>652</v>
      </c>
      <c r="D51" s="160" t="s">
        <v>125</v>
      </c>
      <c r="E51" s="156">
        <v>3</v>
      </c>
      <c r="F51" s="156" t="s">
        <v>88</v>
      </c>
      <c r="G51" s="152">
        <v>41</v>
      </c>
      <c r="H51" s="152">
        <v>0</v>
      </c>
      <c r="I51" s="152">
        <v>0</v>
      </c>
      <c r="J51" s="152">
        <v>85</v>
      </c>
      <c r="K51" s="39">
        <f t="shared" si="7"/>
        <v>126</v>
      </c>
      <c r="L51" s="152">
        <v>0</v>
      </c>
      <c r="M51" s="152">
        <v>0</v>
      </c>
      <c r="N51" s="152">
        <v>0</v>
      </c>
      <c r="O51" s="152">
        <v>339</v>
      </c>
      <c r="P51" s="39">
        <f t="shared" si="8"/>
        <v>339</v>
      </c>
      <c r="Q51" s="48"/>
      <c r="IU51" s="67"/>
      <c r="IV51" s="67"/>
      <c r="IW51" s="67"/>
    </row>
    <row r="52" spans="1:257" s="131" customFormat="1" x14ac:dyDescent="0.2">
      <c r="A52" s="45">
        <v>37</v>
      </c>
      <c r="B52" s="136" t="s">
        <v>648</v>
      </c>
      <c r="C52" s="153" t="s">
        <v>653</v>
      </c>
      <c r="D52" s="154" t="s">
        <v>595</v>
      </c>
      <c r="E52" s="157"/>
      <c r="F52" s="40" t="s">
        <v>640</v>
      </c>
      <c r="G52" s="152">
        <v>1745</v>
      </c>
      <c r="H52" s="152">
        <v>521</v>
      </c>
      <c r="I52" s="152">
        <v>110</v>
      </c>
      <c r="J52" s="152">
        <v>529</v>
      </c>
      <c r="K52" s="39">
        <f t="shared" si="7"/>
        <v>2905</v>
      </c>
      <c r="L52" s="152">
        <v>0</v>
      </c>
      <c r="M52" s="152">
        <v>0</v>
      </c>
      <c r="N52" s="152">
        <v>0</v>
      </c>
      <c r="O52" s="152">
        <v>163</v>
      </c>
      <c r="P52" s="39">
        <f t="shared" si="8"/>
        <v>163</v>
      </c>
      <c r="Q52" s="90" t="s">
        <v>463</v>
      </c>
      <c r="IU52" s="67"/>
      <c r="IV52" s="67"/>
      <c r="IW52" s="67"/>
    </row>
    <row r="53" spans="1:257" s="131" customFormat="1" x14ac:dyDescent="0.2">
      <c r="A53" s="45">
        <v>38</v>
      </c>
      <c r="B53" s="136" t="s">
        <v>648</v>
      </c>
      <c r="C53" s="153" t="s">
        <v>654</v>
      </c>
      <c r="D53" s="154" t="s">
        <v>655</v>
      </c>
      <c r="E53" s="157"/>
      <c r="F53" s="40" t="s">
        <v>640</v>
      </c>
      <c r="G53" s="152">
        <v>371</v>
      </c>
      <c r="H53" s="152">
        <v>0</v>
      </c>
      <c r="I53" s="152">
        <v>0</v>
      </c>
      <c r="J53" s="152">
        <v>40</v>
      </c>
      <c r="K53" s="39">
        <f t="shared" si="7"/>
        <v>411</v>
      </c>
      <c r="L53" s="152">
        <v>0</v>
      </c>
      <c r="M53" s="152">
        <v>0</v>
      </c>
      <c r="N53" s="152">
        <v>0</v>
      </c>
      <c r="O53" s="152">
        <v>0</v>
      </c>
      <c r="P53" s="39">
        <f t="shared" si="8"/>
        <v>0</v>
      </c>
      <c r="Q53" s="90" t="s">
        <v>463</v>
      </c>
      <c r="IU53" s="67"/>
      <c r="IV53" s="67"/>
      <c r="IW53" s="67"/>
    </row>
    <row r="54" spans="1:257" s="131" customFormat="1" x14ac:dyDescent="0.2">
      <c r="A54" s="45">
        <v>39</v>
      </c>
      <c r="B54" s="136" t="s">
        <v>648</v>
      </c>
      <c r="C54" s="153" t="s">
        <v>656</v>
      </c>
      <c r="D54" s="154" t="s">
        <v>597</v>
      </c>
      <c r="E54" s="157"/>
      <c r="F54" s="40" t="s">
        <v>640</v>
      </c>
      <c r="G54" s="152">
        <v>29</v>
      </c>
      <c r="H54" s="152">
        <v>0</v>
      </c>
      <c r="I54" s="152">
        <v>0</v>
      </c>
      <c r="J54" s="152">
        <v>0</v>
      </c>
      <c r="K54" s="39">
        <f t="shared" si="7"/>
        <v>29</v>
      </c>
      <c r="L54" s="152">
        <v>0</v>
      </c>
      <c r="M54" s="152">
        <v>0</v>
      </c>
      <c r="N54" s="152">
        <v>0</v>
      </c>
      <c r="O54" s="152">
        <v>0</v>
      </c>
      <c r="P54" s="39">
        <f t="shared" si="8"/>
        <v>0</v>
      </c>
      <c r="Q54" s="90" t="s">
        <v>463</v>
      </c>
      <c r="IU54" s="67"/>
      <c r="IV54" s="67"/>
      <c r="IW54" s="67"/>
    </row>
    <row r="55" spans="1:257" s="131" customFormat="1" ht="27" x14ac:dyDescent="0.2">
      <c r="A55" s="45">
        <v>40</v>
      </c>
      <c r="B55" s="136" t="s">
        <v>657</v>
      </c>
      <c r="C55" s="96" t="s">
        <v>594</v>
      </c>
      <c r="D55" s="98" t="s">
        <v>595</v>
      </c>
      <c r="E55" s="157"/>
      <c r="F55" s="40" t="s">
        <v>640</v>
      </c>
      <c r="G55" s="152"/>
      <c r="H55" s="152"/>
      <c r="I55" s="152"/>
      <c r="J55" s="152"/>
      <c r="K55" s="39"/>
      <c r="L55" s="152"/>
      <c r="M55" s="152"/>
      <c r="N55" s="152"/>
      <c r="O55" s="152"/>
      <c r="P55" s="39"/>
      <c r="Q55" s="166" t="s">
        <v>588</v>
      </c>
      <c r="IU55" s="67"/>
      <c r="IV55" s="67"/>
      <c r="IW55" s="67"/>
    </row>
    <row r="56" spans="1:257" s="131" customFormat="1" ht="27" x14ac:dyDescent="0.2">
      <c r="A56" s="45">
        <v>41</v>
      </c>
      <c r="B56" s="136" t="s">
        <v>657</v>
      </c>
      <c r="C56" s="96" t="s">
        <v>592</v>
      </c>
      <c r="D56" s="98" t="s">
        <v>593</v>
      </c>
      <c r="E56" s="157"/>
      <c r="F56" s="40" t="s">
        <v>640</v>
      </c>
      <c r="G56" s="152"/>
      <c r="H56" s="152"/>
      <c r="I56" s="152"/>
      <c r="J56" s="152"/>
      <c r="K56" s="39"/>
      <c r="L56" s="152"/>
      <c r="M56" s="152"/>
      <c r="N56" s="152"/>
      <c r="O56" s="152"/>
      <c r="P56" s="39"/>
      <c r="Q56" s="166" t="s">
        <v>588</v>
      </c>
      <c r="IU56" s="67"/>
      <c r="IV56" s="67"/>
      <c r="IW56" s="67"/>
    </row>
    <row r="57" spans="1:257" s="131" customFormat="1" ht="27" x14ac:dyDescent="0.2">
      <c r="A57" s="45">
        <v>42</v>
      </c>
      <c r="B57" s="136" t="s">
        <v>657</v>
      </c>
      <c r="C57" s="96" t="s">
        <v>589</v>
      </c>
      <c r="D57" s="98" t="s">
        <v>590</v>
      </c>
      <c r="E57" s="157"/>
      <c r="F57" s="40" t="s">
        <v>640</v>
      </c>
      <c r="G57" s="152"/>
      <c r="H57" s="152"/>
      <c r="I57" s="152"/>
      <c r="J57" s="152"/>
      <c r="K57" s="39"/>
      <c r="L57" s="152"/>
      <c r="M57" s="152"/>
      <c r="N57" s="152"/>
      <c r="O57" s="152"/>
      <c r="P57" s="39"/>
      <c r="Q57" s="166" t="s">
        <v>588</v>
      </c>
      <c r="IU57" s="67"/>
      <c r="IV57" s="67"/>
      <c r="IW57" s="67"/>
    </row>
    <row r="58" spans="1:257" s="131" customFormat="1" x14ac:dyDescent="0.2">
      <c r="A58" s="140"/>
      <c r="B58" s="141" t="s">
        <v>641</v>
      </c>
      <c r="C58" s="142"/>
      <c r="D58" s="142"/>
      <c r="E58" s="144"/>
      <c r="F58" s="144"/>
      <c r="G58" s="39">
        <f t="shared" ref="G58:P58" si="9">SUM(G47:G54)</f>
        <v>4621</v>
      </c>
      <c r="H58" s="39">
        <f t="shared" si="9"/>
        <v>874</v>
      </c>
      <c r="I58" s="39">
        <f t="shared" si="9"/>
        <v>110</v>
      </c>
      <c r="J58" s="39">
        <f t="shared" si="9"/>
        <v>1537</v>
      </c>
      <c r="K58" s="39">
        <f t="shared" si="9"/>
        <v>7142</v>
      </c>
      <c r="L58" s="39">
        <f t="shared" si="9"/>
        <v>0</v>
      </c>
      <c r="M58" s="39">
        <f t="shared" si="9"/>
        <v>0</v>
      </c>
      <c r="N58" s="39">
        <f t="shared" si="9"/>
        <v>0</v>
      </c>
      <c r="O58" s="39">
        <f t="shared" si="9"/>
        <v>1684</v>
      </c>
      <c r="P58" s="39">
        <f t="shared" si="9"/>
        <v>1684</v>
      </c>
      <c r="Q58" s="145"/>
      <c r="IU58" s="67"/>
      <c r="IV58" s="67"/>
      <c r="IW58" s="67"/>
    </row>
    <row r="59" spans="1:257" s="131" customFormat="1" x14ac:dyDescent="0.2">
      <c r="A59" s="45">
        <v>43</v>
      </c>
      <c r="B59" s="136" t="s">
        <v>658</v>
      </c>
      <c r="C59" s="155" t="s">
        <v>659</v>
      </c>
      <c r="D59" s="160" t="s">
        <v>131</v>
      </c>
      <c r="E59" s="156">
        <v>1</v>
      </c>
      <c r="F59" s="156" t="s">
        <v>88</v>
      </c>
      <c r="G59" s="152">
        <v>3594</v>
      </c>
      <c r="H59" s="152">
        <v>589</v>
      </c>
      <c r="I59" s="152">
        <v>170</v>
      </c>
      <c r="J59" s="152">
        <v>617</v>
      </c>
      <c r="K59" s="39">
        <f>SUM(G59:J59)</f>
        <v>4970</v>
      </c>
      <c r="L59" s="152">
        <v>0</v>
      </c>
      <c r="M59" s="152">
        <v>0</v>
      </c>
      <c r="N59" s="152">
        <v>0</v>
      </c>
      <c r="O59" s="152">
        <v>2975</v>
      </c>
      <c r="P59" s="39">
        <f>SUM(L59:O59)</f>
        <v>2975</v>
      </c>
      <c r="Q59" s="48"/>
      <c r="IU59" s="67"/>
      <c r="IV59" s="67"/>
      <c r="IW59" s="67"/>
    </row>
    <row r="60" spans="1:257" s="131" customFormat="1" x14ac:dyDescent="0.2">
      <c r="A60" s="45">
        <v>44</v>
      </c>
      <c r="B60" s="136" t="s">
        <v>658</v>
      </c>
      <c r="C60" s="155" t="s">
        <v>660</v>
      </c>
      <c r="D60" s="160" t="s">
        <v>131</v>
      </c>
      <c r="E60" s="156">
        <v>1</v>
      </c>
      <c r="F60" s="156" t="s">
        <v>92</v>
      </c>
      <c r="G60" s="152">
        <v>0</v>
      </c>
      <c r="H60" s="152">
        <v>0</v>
      </c>
      <c r="I60" s="152">
        <v>0</v>
      </c>
      <c r="J60" s="152">
        <v>20</v>
      </c>
      <c r="K60" s="39">
        <f>SUM(G60:J60)</f>
        <v>20</v>
      </c>
      <c r="L60" s="152">
        <v>0</v>
      </c>
      <c r="M60" s="152">
        <v>0</v>
      </c>
      <c r="N60" s="152">
        <v>50</v>
      </c>
      <c r="O60" s="152">
        <v>0</v>
      </c>
      <c r="P60" s="39">
        <f>SUM(L60:O60)</f>
        <v>50</v>
      </c>
      <c r="Q60" s="48"/>
      <c r="IU60" s="67"/>
      <c r="IV60" s="67"/>
      <c r="IW60" s="67"/>
    </row>
    <row r="61" spans="1:257" s="131" customFormat="1" x14ac:dyDescent="0.2">
      <c r="A61" s="45">
        <v>45</v>
      </c>
      <c r="B61" s="136" t="s">
        <v>658</v>
      </c>
      <c r="C61" s="155" t="s">
        <v>660</v>
      </c>
      <c r="D61" s="160" t="s">
        <v>133</v>
      </c>
      <c r="E61" s="156">
        <v>3</v>
      </c>
      <c r="F61" s="156" t="s">
        <v>88</v>
      </c>
      <c r="G61" s="152">
        <v>1007</v>
      </c>
      <c r="H61" s="152">
        <v>165</v>
      </c>
      <c r="I61" s="152">
        <v>21</v>
      </c>
      <c r="J61" s="152">
        <v>60</v>
      </c>
      <c r="K61" s="39">
        <f>SUM(G61:J61)</f>
        <v>1253</v>
      </c>
      <c r="L61" s="152">
        <v>0</v>
      </c>
      <c r="M61" s="152">
        <v>0</v>
      </c>
      <c r="N61" s="152">
        <v>6</v>
      </c>
      <c r="O61" s="152">
        <v>682</v>
      </c>
      <c r="P61" s="39">
        <f>SUM(L61:O61)</f>
        <v>688</v>
      </c>
      <c r="Q61" s="48"/>
      <c r="IU61" s="67"/>
      <c r="IV61" s="67"/>
      <c r="IW61" s="67"/>
    </row>
    <row r="62" spans="1:257" s="131" customFormat="1" x14ac:dyDescent="0.2">
      <c r="A62" s="45">
        <v>46</v>
      </c>
      <c r="B62" s="136" t="s">
        <v>658</v>
      </c>
      <c r="C62" s="153" t="s">
        <v>661</v>
      </c>
      <c r="D62" s="154" t="s">
        <v>586</v>
      </c>
      <c r="E62" s="40"/>
      <c r="F62" s="40" t="s">
        <v>640</v>
      </c>
      <c r="G62" s="152">
        <v>78</v>
      </c>
      <c r="H62" s="152">
        <v>315</v>
      </c>
      <c r="I62" s="152">
        <v>6</v>
      </c>
      <c r="J62" s="152">
        <v>111</v>
      </c>
      <c r="K62" s="39">
        <f>SUM(G62:J62)</f>
        <v>510</v>
      </c>
      <c r="L62" s="152">
        <v>0</v>
      </c>
      <c r="M62" s="152">
        <v>0</v>
      </c>
      <c r="N62" s="152">
        <v>0</v>
      </c>
      <c r="O62" s="152">
        <v>57</v>
      </c>
      <c r="P62" s="39">
        <f>SUM(L62:O62)</f>
        <v>57</v>
      </c>
      <c r="Q62" s="117" t="s">
        <v>463</v>
      </c>
      <c r="IU62" s="67"/>
      <c r="IV62" s="67"/>
      <c r="IW62" s="67"/>
    </row>
    <row r="63" spans="1:257" s="131" customFormat="1" x14ac:dyDescent="0.2">
      <c r="A63" s="45">
        <v>47</v>
      </c>
      <c r="B63" s="136" t="s">
        <v>658</v>
      </c>
      <c r="C63" s="153" t="s">
        <v>660</v>
      </c>
      <c r="D63" s="154" t="s">
        <v>584</v>
      </c>
      <c r="E63" s="40"/>
      <c r="F63" s="40" t="s">
        <v>640</v>
      </c>
      <c r="G63" s="152">
        <v>403</v>
      </c>
      <c r="H63" s="152">
        <v>361</v>
      </c>
      <c r="I63" s="152">
        <v>0</v>
      </c>
      <c r="J63" s="152">
        <v>83</v>
      </c>
      <c r="K63" s="39">
        <f>SUM(G63:J63)</f>
        <v>847</v>
      </c>
      <c r="L63" s="152">
        <v>0</v>
      </c>
      <c r="M63" s="152">
        <v>0</v>
      </c>
      <c r="N63" s="152">
        <v>0</v>
      </c>
      <c r="O63" s="152">
        <v>352</v>
      </c>
      <c r="P63" s="39">
        <f>SUM(L63:O63)</f>
        <v>352</v>
      </c>
      <c r="Q63" s="117" t="s">
        <v>583</v>
      </c>
      <c r="IU63" s="67"/>
      <c r="IV63" s="67"/>
      <c r="IW63" s="67"/>
    </row>
    <row r="64" spans="1:257" s="131" customFormat="1" x14ac:dyDescent="0.2">
      <c r="A64" s="140"/>
      <c r="B64" s="141" t="s">
        <v>641</v>
      </c>
      <c r="C64" s="142"/>
      <c r="D64" s="142"/>
      <c r="E64" s="144"/>
      <c r="F64" s="144"/>
      <c r="G64" s="39">
        <f t="shared" ref="G64:P64" si="10">SUM(G59:G63)</f>
        <v>5082</v>
      </c>
      <c r="H64" s="39">
        <f t="shared" si="10"/>
        <v>1430</v>
      </c>
      <c r="I64" s="39">
        <f t="shared" si="10"/>
        <v>197</v>
      </c>
      <c r="J64" s="39">
        <f t="shared" si="10"/>
        <v>891</v>
      </c>
      <c r="K64" s="39">
        <f t="shared" si="10"/>
        <v>7600</v>
      </c>
      <c r="L64" s="39">
        <f t="shared" si="10"/>
        <v>0</v>
      </c>
      <c r="M64" s="39">
        <f t="shared" si="10"/>
        <v>0</v>
      </c>
      <c r="N64" s="39">
        <f t="shared" si="10"/>
        <v>56</v>
      </c>
      <c r="O64" s="39">
        <f t="shared" si="10"/>
        <v>4066</v>
      </c>
      <c r="P64" s="39">
        <f t="shared" si="10"/>
        <v>4122</v>
      </c>
      <c r="Q64" s="145"/>
      <c r="IU64" s="67"/>
      <c r="IV64" s="67"/>
      <c r="IW64" s="67"/>
    </row>
    <row r="65" spans="1:257" s="131" customFormat="1" x14ac:dyDescent="0.2">
      <c r="A65" s="45">
        <v>48</v>
      </c>
      <c r="B65" s="136" t="s">
        <v>662</v>
      </c>
      <c r="C65" s="155" t="s">
        <v>663</v>
      </c>
      <c r="D65" s="160" t="s">
        <v>135</v>
      </c>
      <c r="E65" s="156">
        <v>1</v>
      </c>
      <c r="F65" s="156" t="s">
        <v>88</v>
      </c>
      <c r="G65" s="152">
        <v>203</v>
      </c>
      <c r="H65" s="152">
        <v>802</v>
      </c>
      <c r="I65" s="152">
        <v>0</v>
      </c>
      <c r="J65" s="152">
        <v>53</v>
      </c>
      <c r="K65" s="39">
        <f t="shared" ref="K65:K77" si="11">SUM(G65:J65)</f>
        <v>1058</v>
      </c>
      <c r="L65" s="152">
        <v>0</v>
      </c>
      <c r="M65" s="152">
        <v>0</v>
      </c>
      <c r="N65" s="152">
        <v>0</v>
      </c>
      <c r="O65" s="152">
        <v>536</v>
      </c>
      <c r="P65" s="39">
        <f t="shared" ref="P65:P77" si="12">SUM(L65:O65)</f>
        <v>536</v>
      </c>
      <c r="Q65" s="48"/>
      <c r="IU65" s="67"/>
      <c r="IV65" s="67"/>
      <c r="IW65" s="67"/>
    </row>
    <row r="66" spans="1:257" s="131" customFormat="1" x14ac:dyDescent="0.2">
      <c r="A66" s="45">
        <v>49</v>
      </c>
      <c r="B66" s="136" t="s">
        <v>662</v>
      </c>
      <c r="C66" s="155" t="s">
        <v>137</v>
      </c>
      <c r="D66" s="160" t="s">
        <v>138</v>
      </c>
      <c r="E66" s="156">
        <v>2</v>
      </c>
      <c r="F66" s="156" t="s">
        <v>88</v>
      </c>
      <c r="G66" s="152">
        <v>1524</v>
      </c>
      <c r="H66" s="152">
        <v>1059</v>
      </c>
      <c r="I66" s="152">
        <v>18</v>
      </c>
      <c r="J66" s="152">
        <v>595</v>
      </c>
      <c r="K66" s="39">
        <f t="shared" si="11"/>
        <v>3196</v>
      </c>
      <c r="L66" s="152">
        <v>0</v>
      </c>
      <c r="M66" s="152">
        <v>0</v>
      </c>
      <c r="N66" s="152">
        <v>0</v>
      </c>
      <c r="O66" s="152">
        <v>1275</v>
      </c>
      <c r="P66" s="39">
        <f t="shared" si="12"/>
        <v>1275</v>
      </c>
      <c r="Q66" s="48"/>
      <c r="IU66" s="67"/>
      <c r="IV66" s="67"/>
      <c r="IW66" s="67"/>
    </row>
    <row r="67" spans="1:257" s="131" customFormat="1" x14ac:dyDescent="0.2">
      <c r="A67" s="45">
        <v>50</v>
      </c>
      <c r="B67" s="136" t="s">
        <v>662</v>
      </c>
      <c r="C67" s="155" t="s">
        <v>139</v>
      </c>
      <c r="D67" s="160" t="s">
        <v>138</v>
      </c>
      <c r="E67" s="156">
        <v>1</v>
      </c>
      <c r="F67" s="156" t="s">
        <v>88</v>
      </c>
      <c r="G67" s="152">
        <v>165</v>
      </c>
      <c r="H67" s="152">
        <v>29</v>
      </c>
      <c r="I67" s="152">
        <v>0</v>
      </c>
      <c r="J67" s="152">
        <v>63</v>
      </c>
      <c r="K67" s="39">
        <f t="shared" si="11"/>
        <v>257</v>
      </c>
      <c r="L67" s="152">
        <v>0</v>
      </c>
      <c r="M67" s="152">
        <v>0</v>
      </c>
      <c r="N67" s="152">
        <v>0</v>
      </c>
      <c r="O67" s="152">
        <v>153</v>
      </c>
      <c r="P67" s="39">
        <f t="shared" si="12"/>
        <v>153</v>
      </c>
      <c r="Q67" s="48"/>
      <c r="IU67" s="67"/>
      <c r="IV67" s="67"/>
      <c r="IW67" s="67"/>
    </row>
    <row r="68" spans="1:257" s="131" customFormat="1" x14ac:dyDescent="0.2">
      <c r="A68" s="45">
        <v>51</v>
      </c>
      <c r="B68" s="136" t="s">
        <v>662</v>
      </c>
      <c r="C68" s="155" t="s">
        <v>140</v>
      </c>
      <c r="D68" s="160" t="s">
        <v>141</v>
      </c>
      <c r="E68" s="156">
        <v>2</v>
      </c>
      <c r="F68" s="156" t="s">
        <v>88</v>
      </c>
      <c r="G68" s="152">
        <v>788</v>
      </c>
      <c r="H68" s="152">
        <v>1115</v>
      </c>
      <c r="I68" s="152">
        <v>0</v>
      </c>
      <c r="J68" s="152">
        <v>577</v>
      </c>
      <c r="K68" s="39">
        <f t="shared" si="11"/>
        <v>2480</v>
      </c>
      <c r="L68" s="152">
        <v>0</v>
      </c>
      <c r="M68" s="152">
        <v>1095</v>
      </c>
      <c r="N68" s="152">
        <v>302</v>
      </c>
      <c r="O68" s="152">
        <v>2380</v>
      </c>
      <c r="P68" s="39">
        <f t="shared" si="12"/>
        <v>3777</v>
      </c>
      <c r="Q68" s="48"/>
      <c r="IU68" s="67"/>
      <c r="IV68" s="67"/>
      <c r="IW68" s="67"/>
    </row>
    <row r="69" spans="1:257" s="131" customFormat="1" x14ac:dyDescent="0.2">
      <c r="A69" s="45">
        <v>52</v>
      </c>
      <c r="B69" s="136" t="s">
        <v>662</v>
      </c>
      <c r="C69" s="155" t="s">
        <v>134</v>
      </c>
      <c r="D69" s="160" t="s">
        <v>142</v>
      </c>
      <c r="E69" s="156">
        <v>2</v>
      </c>
      <c r="F69" s="156" t="s">
        <v>88</v>
      </c>
      <c r="G69" s="152">
        <v>899</v>
      </c>
      <c r="H69" s="152">
        <v>748</v>
      </c>
      <c r="I69" s="152">
        <v>265</v>
      </c>
      <c r="J69" s="152">
        <v>395</v>
      </c>
      <c r="K69" s="39">
        <f t="shared" si="11"/>
        <v>2307</v>
      </c>
      <c r="L69" s="152">
        <v>0</v>
      </c>
      <c r="M69" s="152">
        <v>0</v>
      </c>
      <c r="N69" s="152">
        <v>144</v>
      </c>
      <c r="O69" s="152">
        <v>2216</v>
      </c>
      <c r="P69" s="39">
        <f t="shared" si="12"/>
        <v>2360</v>
      </c>
      <c r="Q69" s="48"/>
      <c r="IU69" s="67"/>
      <c r="IV69" s="67"/>
      <c r="IW69" s="67"/>
    </row>
    <row r="70" spans="1:257" s="131" customFormat="1" x14ac:dyDescent="0.2">
      <c r="A70" s="45">
        <v>53</v>
      </c>
      <c r="B70" s="136" t="s">
        <v>662</v>
      </c>
      <c r="C70" s="155" t="s">
        <v>144</v>
      </c>
      <c r="D70" s="160" t="s">
        <v>142</v>
      </c>
      <c r="E70" s="156">
        <v>2</v>
      </c>
      <c r="F70" s="156" t="s">
        <v>88</v>
      </c>
      <c r="G70" s="152">
        <v>0</v>
      </c>
      <c r="H70" s="152">
        <v>118</v>
      </c>
      <c r="I70" s="152">
        <v>0</v>
      </c>
      <c r="J70" s="152">
        <v>7</v>
      </c>
      <c r="K70" s="39">
        <f t="shared" si="11"/>
        <v>125</v>
      </c>
      <c r="L70" s="152">
        <v>0</v>
      </c>
      <c r="M70" s="152">
        <v>0</v>
      </c>
      <c r="N70" s="152">
        <v>0</v>
      </c>
      <c r="O70" s="152">
        <v>256</v>
      </c>
      <c r="P70" s="39">
        <f t="shared" si="12"/>
        <v>256</v>
      </c>
      <c r="Q70" s="48"/>
      <c r="IU70" s="67"/>
      <c r="IV70" s="67"/>
      <c r="IW70" s="67"/>
    </row>
    <row r="71" spans="1:257" s="131" customFormat="1" x14ac:dyDescent="0.2">
      <c r="A71" s="45">
        <v>54</v>
      </c>
      <c r="B71" s="136" t="s">
        <v>662</v>
      </c>
      <c r="C71" s="155" t="s">
        <v>145</v>
      </c>
      <c r="D71" s="160" t="s">
        <v>146</v>
      </c>
      <c r="E71" s="156">
        <v>2</v>
      </c>
      <c r="F71" s="156" t="s">
        <v>88</v>
      </c>
      <c r="G71" s="152">
        <v>364</v>
      </c>
      <c r="H71" s="152">
        <v>99</v>
      </c>
      <c r="I71" s="152">
        <v>0</v>
      </c>
      <c r="J71" s="152">
        <v>31</v>
      </c>
      <c r="K71" s="39">
        <f t="shared" si="11"/>
        <v>494</v>
      </c>
      <c r="L71" s="152">
        <v>0</v>
      </c>
      <c r="M71" s="152">
        <v>0</v>
      </c>
      <c r="N71" s="152">
        <v>0</v>
      </c>
      <c r="O71" s="152">
        <v>407</v>
      </c>
      <c r="P71" s="39">
        <f t="shared" si="12"/>
        <v>407</v>
      </c>
      <c r="Q71" s="48"/>
      <c r="IU71" s="67"/>
      <c r="IV71" s="67"/>
      <c r="IW71" s="67"/>
    </row>
    <row r="72" spans="1:257" s="131" customFormat="1" x14ac:dyDescent="0.2">
      <c r="A72" s="45">
        <v>55</v>
      </c>
      <c r="B72" s="136" t="s">
        <v>662</v>
      </c>
      <c r="C72" s="146" t="s">
        <v>664</v>
      </c>
      <c r="D72" s="167" t="s">
        <v>148</v>
      </c>
      <c r="E72" s="156">
        <v>2</v>
      </c>
      <c r="F72" s="156" t="s">
        <v>88</v>
      </c>
      <c r="G72" s="152">
        <v>102</v>
      </c>
      <c r="H72" s="152">
        <v>146</v>
      </c>
      <c r="I72" s="152">
        <v>0</v>
      </c>
      <c r="J72" s="152">
        <v>13</v>
      </c>
      <c r="K72" s="39">
        <f t="shared" si="11"/>
        <v>261</v>
      </c>
      <c r="L72" s="152">
        <v>0</v>
      </c>
      <c r="M72" s="152">
        <v>0</v>
      </c>
      <c r="N72" s="152">
        <v>0</v>
      </c>
      <c r="O72" s="152">
        <v>100</v>
      </c>
      <c r="P72" s="39">
        <f t="shared" si="12"/>
        <v>100</v>
      </c>
      <c r="Q72" s="48"/>
      <c r="IU72" s="67"/>
      <c r="IV72" s="67"/>
      <c r="IW72" s="67"/>
    </row>
    <row r="73" spans="1:257" s="131" customFormat="1" x14ac:dyDescent="0.2">
      <c r="A73" s="45">
        <v>56</v>
      </c>
      <c r="B73" s="136" t="s">
        <v>662</v>
      </c>
      <c r="C73" s="146" t="s">
        <v>149</v>
      </c>
      <c r="D73" s="167" t="s">
        <v>150</v>
      </c>
      <c r="E73" s="156">
        <v>1</v>
      </c>
      <c r="F73" s="156" t="s">
        <v>88</v>
      </c>
      <c r="G73" s="152">
        <v>1381</v>
      </c>
      <c r="H73" s="152">
        <v>351</v>
      </c>
      <c r="I73" s="152">
        <v>0</v>
      </c>
      <c r="J73" s="152">
        <v>491</v>
      </c>
      <c r="K73" s="39">
        <f t="shared" si="11"/>
        <v>2223</v>
      </c>
      <c r="L73" s="152">
        <v>0</v>
      </c>
      <c r="M73" s="152">
        <v>0</v>
      </c>
      <c r="N73" s="152">
        <v>0</v>
      </c>
      <c r="O73" s="152">
        <v>1796</v>
      </c>
      <c r="P73" s="39">
        <f t="shared" si="12"/>
        <v>1796</v>
      </c>
      <c r="Q73" s="48"/>
      <c r="IU73" s="67"/>
      <c r="IV73" s="67"/>
      <c r="IW73" s="67"/>
    </row>
    <row r="74" spans="1:257" s="131" customFormat="1" x14ac:dyDescent="0.2">
      <c r="A74" s="45">
        <v>57</v>
      </c>
      <c r="B74" s="136" t="s">
        <v>662</v>
      </c>
      <c r="C74" s="146" t="s">
        <v>152</v>
      </c>
      <c r="D74" s="167" t="s">
        <v>150</v>
      </c>
      <c r="E74" s="156">
        <v>1</v>
      </c>
      <c r="F74" s="156" t="s">
        <v>88</v>
      </c>
      <c r="G74" s="152">
        <v>2320</v>
      </c>
      <c r="H74" s="152">
        <v>497</v>
      </c>
      <c r="I74" s="152">
        <v>198</v>
      </c>
      <c r="J74" s="152">
        <v>348</v>
      </c>
      <c r="K74" s="39">
        <f t="shared" si="11"/>
        <v>3363</v>
      </c>
      <c r="L74" s="152">
        <v>0</v>
      </c>
      <c r="M74" s="152">
        <v>0</v>
      </c>
      <c r="N74" s="152">
        <v>0</v>
      </c>
      <c r="O74" s="152">
        <v>1452</v>
      </c>
      <c r="P74" s="39">
        <f t="shared" si="12"/>
        <v>1452</v>
      </c>
      <c r="Q74" s="48"/>
      <c r="IU74" s="67"/>
      <c r="IV74" s="67"/>
      <c r="IW74" s="67"/>
    </row>
    <row r="75" spans="1:257" s="131" customFormat="1" x14ac:dyDescent="0.2">
      <c r="A75" s="45">
        <v>58</v>
      </c>
      <c r="B75" s="136" t="s">
        <v>662</v>
      </c>
      <c r="C75" s="146" t="s">
        <v>153</v>
      </c>
      <c r="D75" s="167" t="s">
        <v>150</v>
      </c>
      <c r="E75" s="156">
        <v>1</v>
      </c>
      <c r="F75" s="156" t="s">
        <v>88</v>
      </c>
      <c r="G75" s="152">
        <v>0</v>
      </c>
      <c r="H75" s="152">
        <v>21</v>
      </c>
      <c r="I75" s="152">
        <v>0</v>
      </c>
      <c r="J75" s="152">
        <v>26</v>
      </c>
      <c r="K75" s="39">
        <f t="shared" si="11"/>
        <v>47</v>
      </c>
      <c r="L75" s="152">
        <v>0</v>
      </c>
      <c r="M75" s="152">
        <v>0</v>
      </c>
      <c r="N75" s="152">
        <v>0</v>
      </c>
      <c r="O75" s="152">
        <v>87</v>
      </c>
      <c r="P75" s="39">
        <f t="shared" si="12"/>
        <v>87</v>
      </c>
      <c r="Q75" s="48"/>
      <c r="IU75" s="67"/>
      <c r="IV75" s="67"/>
      <c r="IW75" s="67"/>
    </row>
    <row r="76" spans="1:257" s="131" customFormat="1" x14ac:dyDescent="0.2">
      <c r="A76" s="45">
        <v>59</v>
      </c>
      <c r="B76" s="136" t="s">
        <v>662</v>
      </c>
      <c r="C76" s="153" t="s">
        <v>582</v>
      </c>
      <c r="D76" s="154" t="s">
        <v>581</v>
      </c>
      <c r="E76" s="40"/>
      <c r="F76" s="40" t="s">
        <v>640</v>
      </c>
      <c r="G76" s="152">
        <v>208</v>
      </c>
      <c r="H76" s="152">
        <v>114</v>
      </c>
      <c r="I76" s="152">
        <v>0</v>
      </c>
      <c r="J76" s="152">
        <v>85</v>
      </c>
      <c r="K76" s="39">
        <f t="shared" si="11"/>
        <v>407</v>
      </c>
      <c r="L76" s="152">
        <v>0</v>
      </c>
      <c r="M76" s="152">
        <v>0</v>
      </c>
      <c r="N76" s="152">
        <v>0</v>
      </c>
      <c r="O76" s="152">
        <v>99</v>
      </c>
      <c r="P76" s="39">
        <f t="shared" si="12"/>
        <v>99</v>
      </c>
      <c r="Q76" s="90" t="s">
        <v>576</v>
      </c>
      <c r="IU76" s="67"/>
      <c r="IV76" s="67"/>
      <c r="IW76" s="67"/>
    </row>
    <row r="77" spans="1:257" s="131" customFormat="1" x14ac:dyDescent="0.2">
      <c r="A77" s="45">
        <v>60</v>
      </c>
      <c r="B77" s="136" t="s">
        <v>662</v>
      </c>
      <c r="C77" s="153" t="s">
        <v>579</v>
      </c>
      <c r="D77" s="154" t="s">
        <v>578</v>
      </c>
      <c r="E77" s="40"/>
      <c r="F77" s="40" t="s">
        <v>640</v>
      </c>
      <c r="G77" s="152">
        <v>22</v>
      </c>
      <c r="H77" s="152">
        <v>22</v>
      </c>
      <c r="I77" s="152">
        <v>0</v>
      </c>
      <c r="J77" s="152">
        <v>248</v>
      </c>
      <c r="K77" s="39">
        <f t="shared" si="11"/>
        <v>292</v>
      </c>
      <c r="L77" s="152">
        <v>886</v>
      </c>
      <c r="M77" s="152">
        <v>0</v>
      </c>
      <c r="N77" s="152">
        <v>0</v>
      </c>
      <c r="O77" s="152">
        <v>258</v>
      </c>
      <c r="P77" s="39">
        <f t="shared" si="12"/>
        <v>1144</v>
      </c>
      <c r="Q77" s="90" t="s">
        <v>576</v>
      </c>
      <c r="IU77" s="67"/>
      <c r="IV77" s="67"/>
      <c r="IW77" s="67"/>
    </row>
    <row r="78" spans="1:257" s="131" customFormat="1" x14ac:dyDescent="0.2">
      <c r="A78" s="140"/>
      <c r="B78" s="141" t="s">
        <v>641</v>
      </c>
      <c r="C78" s="142"/>
      <c r="D78" s="142"/>
      <c r="E78" s="144"/>
      <c r="F78" s="144"/>
      <c r="G78" s="39">
        <f t="shared" ref="G78:P78" si="13">SUM(G65:G77)</f>
        <v>7976</v>
      </c>
      <c r="H78" s="39">
        <f t="shared" si="13"/>
        <v>5121</v>
      </c>
      <c r="I78" s="39">
        <f t="shared" si="13"/>
        <v>481</v>
      </c>
      <c r="J78" s="39">
        <f t="shared" si="13"/>
        <v>2932</v>
      </c>
      <c r="K78" s="39">
        <f t="shared" si="13"/>
        <v>16510</v>
      </c>
      <c r="L78" s="39">
        <f t="shared" si="13"/>
        <v>886</v>
      </c>
      <c r="M78" s="39">
        <f t="shared" si="13"/>
        <v>1095</v>
      </c>
      <c r="N78" s="39">
        <f t="shared" si="13"/>
        <v>446</v>
      </c>
      <c r="O78" s="39">
        <f t="shared" si="13"/>
        <v>11015</v>
      </c>
      <c r="P78" s="39">
        <f t="shared" si="13"/>
        <v>13442</v>
      </c>
      <c r="Q78" s="145"/>
      <c r="IU78" s="67"/>
      <c r="IV78" s="67"/>
      <c r="IW78" s="67"/>
    </row>
    <row r="79" spans="1:257" s="131" customFormat="1" ht="27" x14ac:dyDescent="0.2">
      <c r="A79" s="45">
        <v>61</v>
      </c>
      <c r="B79" s="136" t="s">
        <v>665</v>
      </c>
      <c r="C79" s="155" t="s">
        <v>154</v>
      </c>
      <c r="D79" s="160" t="s">
        <v>155</v>
      </c>
      <c r="E79" s="156">
        <v>2</v>
      </c>
      <c r="F79" s="156" t="s">
        <v>88</v>
      </c>
      <c r="G79" s="152">
        <v>4053</v>
      </c>
      <c r="H79" s="152">
        <v>3296</v>
      </c>
      <c r="I79" s="152">
        <v>27</v>
      </c>
      <c r="J79" s="152">
        <v>505</v>
      </c>
      <c r="K79" s="39">
        <f t="shared" ref="K79:K85" si="14">SUM(G79:J79)</f>
        <v>7881</v>
      </c>
      <c r="L79" s="152">
        <v>0</v>
      </c>
      <c r="M79" s="152">
        <v>0</v>
      </c>
      <c r="N79" s="152">
        <v>0</v>
      </c>
      <c r="O79" s="152">
        <v>5037</v>
      </c>
      <c r="P79" s="39">
        <f t="shared" ref="P79:P85" si="15">SUM(L79:O79)</f>
        <v>5037</v>
      </c>
      <c r="Q79" s="48"/>
      <c r="IU79" s="67"/>
      <c r="IV79" s="67"/>
      <c r="IW79" s="67"/>
    </row>
    <row r="80" spans="1:257" s="131" customFormat="1" ht="27" x14ac:dyDescent="0.2">
      <c r="A80" s="45">
        <v>62</v>
      </c>
      <c r="B80" s="136" t="s">
        <v>665</v>
      </c>
      <c r="C80" s="155" t="s">
        <v>154</v>
      </c>
      <c r="D80" s="160" t="s">
        <v>155</v>
      </c>
      <c r="E80" s="156">
        <v>2</v>
      </c>
      <c r="F80" s="156" t="s">
        <v>92</v>
      </c>
      <c r="G80" s="152">
        <v>0</v>
      </c>
      <c r="H80" s="152">
        <v>0</v>
      </c>
      <c r="I80" s="152">
        <v>0</v>
      </c>
      <c r="J80" s="152">
        <v>100</v>
      </c>
      <c r="K80" s="39">
        <f t="shared" si="14"/>
        <v>100</v>
      </c>
      <c r="L80" s="152">
        <v>0</v>
      </c>
      <c r="M80" s="152">
        <v>0</v>
      </c>
      <c r="N80" s="152">
        <v>20</v>
      </c>
      <c r="O80" s="152">
        <v>0</v>
      </c>
      <c r="P80" s="39">
        <f t="shared" si="15"/>
        <v>20</v>
      </c>
      <c r="Q80" s="48"/>
      <c r="IU80" s="67"/>
      <c r="IV80" s="67"/>
      <c r="IW80" s="67"/>
    </row>
    <row r="81" spans="1:257" s="131" customFormat="1" ht="27" x14ac:dyDescent="0.2">
      <c r="A81" s="45">
        <v>63</v>
      </c>
      <c r="B81" s="136" t="s">
        <v>665</v>
      </c>
      <c r="C81" s="155" t="s">
        <v>157</v>
      </c>
      <c r="D81" s="160" t="s">
        <v>155</v>
      </c>
      <c r="E81" s="156">
        <v>1</v>
      </c>
      <c r="F81" s="156" t="s">
        <v>88</v>
      </c>
      <c r="G81" s="152">
        <v>405</v>
      </c>
      <c r="H81" s="152">
        <v>104</v>
      </c>
      <c r="I81" s="152">
        <v>0</v>
      </c>
      <c r="J81" s="152">
        <v>19</v>
      </c>
      <c r="K81" s="39">
        <f t="shared" si="14"/>
        <v>528</v>
      </c>
      <c r="L81" s="152">
        <v>0</v>
      </c>
      <c r="M81" s="152">
        <v>0</v>
      </c>
      <c r="N81" s="152">
        <v>0</v>
      </c>
      <c r="O81" s="152">
        <v>222</v>
      </c>
      <c r="P81" s="39">
        <f t="shared" si="15"/>
        <v>222</v>
      </c>
      <c r="Q81" s="48"/>
      <c r="IU81" s="67"/>
      <c r="IV81" s="67"/>
      <c r="IW81" s="67"/>
    </row>
    <row r="82" spans="1:257" s="131" customFormat="1" ht="27" x14ac:dyDescent="0.2">
      <c r="A82" s="45">
        <v>64</v>
      </c>
      <c r="B82" s="136" t="s">
        <v>665</v>
      </c>
      <c r="C82" s="155" t="s">
        <v>158</v>
      </c>
      <c r="D82" s="160" t="s">
        <v>159</v>
      </c>
      <c r="E82" s="156">
        <v>1</v>
      </c>
      <c r="F82" s="156" t="s">
        <v>88</v>
      </c>
      <c r="G82" s="152">
        <v>618</v>
      </c>
      <c r="H82" s="152">
        <v>54</v>
      </c>
      <c r="I82" s="152">
        <v>0</v>
      </c>
      <c r="J82" s="152">
        <v>295</v>
      </c>
      <c r="K82" s="39">
        <f t="shared" si="14"/>
        <v>967</v>
      </c>
      <c r="L82" s="152">
        <v>0</v>
      </c>
      <c r="M82" s="152">
        <v>0</v>
      </c>
      <c r="N82" s="152">
        <v>0</v>
      </c>
      <c r="O82" s="152">
        <v>975</v>
      </c>
      <c r="P82" s="39">
        <f t="shared" si="15"/>
        <v>975</v>
      </c>
      <c r="Q82" s="48"/>
      <c r="IU82" s="67"/>
      <c r="IV82" s="67"/>
      <c r="IW82" s="67"/>
    </row>
    <row r="83" spans="1:257" s="131" customFormat="1" ht="27" x14ac:dyDescent="0.2">
      <c r="A83" s="45">
        <v>65</v>
      </c>
      <c r="B83" s="136" t="s">
        <v>665</v>
      </c>
      <c r="C83" s="155" t="s">
        <v>160</v>
      </c>
      <c r="D83" s="160" t="s">
        <v>161</v>
      </c>
      <c r="E83" s="156">
        <v>1</v>
      </c>
      <c r="F83" s="156" t="s">
        <v>88</v>
      </c>
      <c r="G83" s="152">
        <v>339</v>
      </c>
      <c r="H83" s="152">
        <v>481</v>
      </c>
      <c r="I83" s="152">
        <v>582</v>
      </c>
      <c r="J83" s="152">
        <v>711</v>
      </c>
      <c r="K83" s="39">
        <f t="shared" si="14"/>
        <v>2113</v>
      </c>
      <c r="L83" s="152">
        <v>0</v>
      </c>
      <c r="M83" s="152">
        <v>0</v>
      </c>
      <c r="N83" s="152">
        <v>0</v>
      </c>
      <c r="O83" s="152">
        <v>1052</v>
      </c>
      <c r="P83" s="39">
        <f t="shared" si="15"/>
        <v>1052</v>
      </c>
      <c r="Q83" s="48"/>
      <c r="IU83" s="67"/>
      <c r="IV83" s="67"/>
      <c r="IW83" s="67"/>
    </row>
    <row r="84" spans="1:257" s="131" customFormat="1" ht="27" x14ac:dyDescent="0.2">
      <c r="A84" s="45">
        <v>66</v>
      </c>
      <c r="B84" s="136" t="s">
        <v>665</v>
      </c>
      <c r="C84" s="155" t="s">
        <v>666</v>
      </c>
      <c r="D84" s="160" t="s">
        <v>163</v>
      </c>
      <c r="E84" s="156">
        <v>1</v>
      </c>
      <c r="F84" s="156" t="s">
        <v>88</v>
      </c>
      <c r="G84" s="152">
        <v>1340</v>
      </c>
      <c r="H84" s="152">
        <v>503</v>
      </c>
      <c r="I84" s="152">
        <v>39</v>
      </c>
      <c r="J84" s="152">
        <v>394</v>
      </c>
      <c r="K84" s="39">
        <f t="shared" si="14"/>
        <v>2276</v>
      </c>
      <c r="L84" s="152">
        <v>0</v>
      </c>
      <c r="M84" s="152">
        <v>0</v>
      </c>
      <c r="N84" s="152">
        <v>0</v>
      </c>
      <c r="O84" s="152">
        <v>2184</v>
      </c>
      <c r="P84" s="39">
        <f t="shared" si="15"/>
        <v>2184</v>
      </c>
      <c r="Q84" s="48"/>
      <c r="IU84" s="67"/>
      <c r="IV84" s="67"/>
      <c r="IW84" s="67"/>
    </row>
    <row r="85" spans="1:257" s="131" customFormat="1" ht="27" x14ac:dyDescent="0.2">
      <c r="A85" s="45">
        <v>67</v>
      </c>
      <c r="B85" s="136" t="s">
        <v>665</v>
      </c>
      <c r="C85" s="153" t="s">
        <v>575</v>
      </c>
      <c r="D85" s="154" t="s">
        <v>574</v>
      </c>
      <c r="E85" s="40"/>
      <c r="F85" s="40" t="s">
        <v>640</v>
      </c>
      <c r="G85" s="152">
        <v>0</v>
      </c>
      <c r="H85" s="152">
        <v>0</v>
      </c>
      <c r="I85" s="152">
        <v>226</v>
      </c>
      <c r="J85" s="152">
        <v>0</v>
      </c>
      <c r="K85" s="39">
        <f t="shared" si="14"/>
        <v>226</v>
      </c>
      <c r="L85" s="152">
        <v>0</v>
      </c>
      <c r="M85" s="152">
        <v>0</v>
      </c>
      <c r="N85" s="152">
        <v>0</v>
      </c>
      <c r="O85" s="152">
        <v>0</v>
      </c>
      <c r="P85" s="39">
        <f t="shared" si="15"/>
        <v>0</v>
      </c>
      <c r="Q85" s="111">
        <v>20</v>
      </c>
      <c r="IU85" s="67"/>
      <c r="IV85" s="67"/>
      <c r="IW85" s="67"/>
    </row>
    <row r="86" spans="1:257" s="131" customFormat="1" x14ac:dyDescent="0.2">
      <c r="A86" s="140"/>
      <c r="B86" s="141" t="s">
        <v>641</v>
      </c>
      <c r="C86" s="142"/>
      <c r="D86" s="142"/>
      <c r="E86" s="144"/>
      <c r="F86" s="144"/>
      <c r="G86" s="39">
        <f t="shared" ref="G86:P86" si="16">SUM(G79:G85)</f>
        <v>6755</v>
      </c>
      <c r="H86" s="39">
        <f t="shared" si="16"/>
        <v>4438</v>
      </c>
      <c r="I86" s="39">
        <f t="shared" si="16"/>
        <v>874</v>
      </c>
      <c r="J86" s="39">
        <f t="shared" si="16"/>
        <v>2024</v>
      </c>
      <c r="K86" s="39">
        <f t="shared" si="16"/>
        <v>14091</v>
      </c>
      <c r="L86" s="39">
        <f t="shared" si="16"/>
        <v>0</v>
      </c>
      <c r="M86" s="39">
        <f t="shared" si="16"/>
        <v>0</v>
      </c>
      <c r="N86" s="39">
        <f t="shared" si="16"/>
        <v>20</v>
      </c>
      <c r="O86" s="39">
        <f t="shared" si="16"/>
        <v>9470</v>
      </c>
      <c r="P86" s="39">
        <f t="shared" si="16"/>
        <v>9490</v>
      </c>
      <c r="Q86" s="145"/>
      <c r="IU86" s="67"/>
      <c r="IV86" s="67"/>
      <c r="IW86" s="67"/>
    </row>
    <row r="87" spans="1:257" s="131" customFormat="1" ht="27" x14ac:dyDescent="0.2">
      <c r="A87" s="45">
        <v>68</v>
      </c>
      <c r="B87" s="136" t="s">
        <v>667</v>
      </c>
      <c r="C87" s="155" t="s">
        <v>668</v>
      </c>
      <c r="D87" s="160" t="s">
        <v>165</v>
      </c>
      <c r="E87" s="156">
        <v>1</v>
      </c>
      <c r="F87" s="156" t="s">
        <v>88</v>
      </c>
      <c r="G87" s="152">
        <v>7840</v>
      </c>
      <c r="H87" s="152">
        <v>338</v>
      </c>
      <c r="I87" s="152">
        <v>56</v>
      </c>
      <c r="J87" s="152">
        <v>283</v>
      </c>
      <c r="K87" s="39">
        <f t="shared" ref="K87:K103" si="17">SUM(G87:J87)</f>
        <v>8517</v>
      </c>
      <c r="L87" s="152">
        <v>0</v>
      </c>
      <c r="M87" s="152">
        <v>0</v>
      </c>
      <c r="N87" s="152">
        <v>0</v>
      </c>
      <c r="O87" s="152">
        <v>2223</v>
      </c>
      <c r="P87" s="39">
        <f t="shared" ref="P87:P103" si="18">SUM(L87:O87)</f>
        <v>2223</v>
      </c>
      <c r="Q87" s="48"/>
      <c r="IU87" s="67"/>
      <c r="IV87" s="67"/>
      <c r="IW87" s="67"/>
    </row>
    <row r="88" spans="1:257" s="131" customFormat="1" ht="27" x14ac:dyDescent="0.2">
      <c r="A88" s="45">
        <v>69</v>
      </c>
      <c r="B88" s="136" t="s">
        <v>667</v>
      </c>
      <c r="C88" s="155" t="s">
        <v>669</v>
      </c>
      <c r="D88" s="160" t="s">
        <v>167</v>
      </c>
      <c r="E88" s="156">
        <v>2</v>
      </c>
      <c r="F88" s="156" t="s">
        <v>88</v>
      </c>
      <c r="G88" s="152">
        <v>2534</v>
      </c>
      <c r="H88" s="152">
        <v>870</v>
      </c>
      <c r="I88" s="152">
        <v>55</v>
      </c>
      <c r="J88" s="152">
        <v>155</v>
      </c>
      <c r="K88" s="39">
        <f t="shared" si="17"/>
        <v>3614</v>
      </c>
      <c r="L88" s="152">
        <v>0</v>
      </c>
      <c r="M88" s="152">
        <v>0</v>
      </c>
      <c r="N88" s="152">
        <v>0</v>
      </c>
      <c r="O88" s="152">
        <v>1677</v>
      </c>
      <c r="P88" s="39">
        <f t="shared" si="18"/>
        <v>1677</v>
      </c>
      <c r="Q88" s="48"/>
      <c r="IU88" s="67"/>
      <c r="IV88" s="67"/>
      <c r="IW88" s="67"/>
    </row>
    <row r="89" spans="1:257" s="131" customFormat="1" ht="27" x14ac:dyDescent="0.2">
      <c r="A89" s="45">
        <v>70</v>
      </c>
      <c r="B89" s="136" t="s">
        <v>667</v>
      </c>
      <c r="C89" s="155" t="s">
        <v>669</v>
      </c>
      <c r="D89" s="160" t="s">
        <v>165</v>
      </c>
      <c r="E89" s="156">
        <v>2</v>
      </c>
      <c r="F89" s="156" t="s">
        <v>92</v>
      </c>
      <c r="G89" s="152">
        <v>0</v>
      </c>
      <c r="H89" s="152">
        <v>0</v>
      </c>
      <c r="I89" s="152">
        <v>0</v>
      </c>
      <c r="J89" s="152">
        <v>0</v>
      </c>
      <c r="K89" s="39">
        <f t="shared" si="17"/>
        <v>0</v>
      </c>
      <c r="L89" s="152">
        <v>0</v>
      </c>
      <c r="M89" s="152">
        <v>0</v>
      </c>
      <c r="N89" s="152">
        <v>26</v>
      </c>
      <c r="O89" s="152">
        <v>0</v>
      </c>
      <c r="P89" s="39">
        <f t="shared" si="18"/>
        <v>26</v>
      </c>
      <c r="Q89" s="48"/>
      <c r="IU89" s="67"/>
      <c r="IV89" s="67"/>
      <c r="IW89" s="67"/>
    </row>
    <row r="90" spans="1:257" s="131" customFormat="1" ht="27" x14ac:dyDescent="0.2">
      <c r="A90" s="45">
        <v>71</v>
      </c>
      <c r="B90" s="136" t="s">
        <v>667</v>
      </c>
      <c r="C90" s="155" t="s">
        <v>168</v>
      </c>
      <c r="D90" s="160" t="s">
        <v>165</v>
      </c>
      <c r="E90" s="156">
        <v>1</v>
      </c>
      <c r="F90" s="156" t="s">
        <v>88</v>
      </c>
      <c r="G90" s="152">
        <v>254</v>
      </c>
      <c r="H90" s="152">
        <v>8</v>
      </c>
      <c r="I90" s="152">
        <v>0</v>
      </c>
      <c r="J90" s="152">
        <v>113</v>
      </c>
      <c r="K90" s="39">
        <f t="shared" si="17"/>
        <v>375</v>
      </c>
      <c r="L90" s="152">
        <v>0</v>
      </c>
      <c r="M90" s="152">
        <v>0</v>
      </c>
      <c r="N90" s="152">
        <v>0</v>
      </c>
      <c r="O90" s="152">
        <v>241</v>
      </c>
      <c r="P90" s="39">
        <f t="shared" si="18"/>
        <v>241</v>
      </c>
      <c r="Q90" s="48"/>
      <c r="IU90" s="67"/>
      <c r="IV90" s="67"/>
      <c r="IW90" s="67"/>
    </row>
    <row r="91" spans="1:257" s="131" customFormat="1" ht="27" x14ac:dyDescent="0.2">
      <c r="A91" s="45">
        <v>72</v>
      </c>
      <c r="B91" s="136" t="s">
        <v>667</v>
      </c>
      <c r="C91" s="155" t="s">
        <v>670</v>
      </c>
      <c r="D91" s="160" t="s">
        <v>167</v>
      </c>
      <c r="E91" s="156">
        <v>1</v>
      </c>
      <c r="F91" s="156" t="s">
        <v>88</v>
      </c>
      <c r="G91" s="152">
        <v>1390</v>
      </c>
      <c r="H91" s="152">
        <v>122</v>
      </c>
      <c r="I91" s="152">
        <v>0</v>
      </c>
      <c r="J91" s="152">
        <v>70</v>
      </c>
      <c r="K91" s="39">
        <f t="shared" si="17"/>
        <v>1582</v>
      </c>
      <c r="L91" s="152">
        <v>0</v>
      </c>
      <c r="M91" s="152">
        <v>0</v>
      </c>
      <c r="N91" s="152">
        <v>0</v>
      </c>
      <c r="O91" s="152">
        <v>411</v>
      </c>
      <c r="P91" s="39">
        <f t="shared" si="18"/>
        <v>411</v>
      </c>
      <c r="Q91" s="48"/>
      <c r="IU91" s="67"/>
      <c r="IV91" s="67"/>
      <c r="IW91" s="67"/>
    </row>
    <row r="92" spans="1:257" s="131" customFormat="1" ht="27" x14ac:dyDescent="0.2">
      <c r="A92" s="45">
        <v>73</v>
      </c>
      <c r="B92" s="136" t="s">
        <v>667</v>
      </c>
      <c r="C92" s="34" t="s">
        <v>170</v>
      </c>
      <c r="D92" s="49" t="s">
        <v>167</v>
      </c>
      <c r="E92" s="156">
        <v>3</v>
      </c>
      <c r="F92" s="156" t="s">
        <v>88</v>
      </c>
      <c r="G92" s="152">
        <v>0</v>
      </c>
      <c r="H92" s="152">
        <v>0</v>
      </c>
      <c r="I92" s="152">
        <v>0</v>
      </c>
      <c r="J92" s="152">
        <v>0</v>
      </c>
      <c r="K92" s="39">
        <f t="shared" si="17"/>
        <v>0</v>
      </c>
      <c r="L92" s="152">
        <v>0</v>
      </c>
      <c r="M92" s="152">
        <v>0</v>
      </c>
      <c r="N92" s="152">
        <v>0</v>
      </c>
      <c r="O92" s="152">
        <v>80</v>
      </c>
      <c r="P92" s="39">
        <f t="shared" si="18"/>
        <v>80</v>
      </c>
      <c r="Q92" s="48"/>
      <c r="IU92" s="67"/>
      <c r="IV92" s="67"/>
      <c r="IW92" s="67"/>
    </row>
    <row r="93" spans="1:257" s="131" customFormat="1" ht="27" x14ac:dyDescent="0.2">
      <c r="A93" s="45">
        <v>74</v>
      </c>
      <c r="B93" s="136" t="s">
        <v>667</v>
      </c>
      <c r="C93" s="155" t="s">
        <v>666</v>
      </c>
      <c r="D93" s="160" t="s">
        <v>163</v>
      </c>
      <c r="E93" s="157">
        <v>1</v>
      </c>
      <c r="F93" s="157" t="s">
        <v>88</v>
      </c>
      <c r="G93" s="152">
        <v>1341</v>
      </c>
      <c r="H93" s="152">
        <v>503</v>
      </c>
      <c r="I93" s="152">
        <v>38</v>
      </c>
      <c r="J93" s="152">
        <v>393</v>
      </c>
      <c r="K93" s="39">
        <f t="shared" si="17"/>
        <v>2275</v>
      </c>
      <c r="L93" s="152">
        <v>0</v>
      </c>
      <c r="M93" s="152">
        <v>0</v>
      </c>
      <c r="N93" s="152">
        <v>0</v>
      </c>
      <c r="O93" s="152">
        <v>2184</v>
      </c>
      <c r="P93" s="39">
        <f t="shared" si="18"/>
        <v>2184</v>
      </c>
      <c r="Q93" s="48"/>
      <c r="IU93" s="67"/>
      <c r="IV93" s="67"/>
      <c r="IW93" s="67"/>
    </row>
    <row r="94" spans="1:257" s="131" customFormat="1" ht="27" x14ac:dyDescent="0.2">
      <c r="A94" s="45">
        <v>75</v>
      </c>
      <c r="B94" s="136" t="s">
        <v>667</v>
      </c>
      <c r="C94" s="155" t="s">
        <v>671</v>
      </c>
      <c r="D94" s="160" t="s">
        <v>173</v>
      </c>
      <c r="E94" s="156">
        <v>2</v>
      </c>
      <c r="F94" s="156" t="s">
        <v>88</v>
      </c>
      <c r="G94" s="152">
        <v>491</v>
      </c>
      <c r="H94" s="152">
        <v>45</v>
      </c>
      <c r="I94" s="152">
        <v>0</v>
      </c>
      <c r="J94" s="152">
        <v>79</v>
      </c>
      <c r="K94" s="39">
        <f t="shared" si="17"/>
        <v>615</v>
      </c>
      <c r="L94" s="152">
        <v>74</v>
      </c>
      <c r="M94" s="152">
        <v>0</v>
      </c>
      <c r="N94" s="152">
        <v>0</v>
      </c>
      <c r="O94" s="152">
        <v>138</v>
      </c>
      <c r="P94" s="39">
        <f t="shared" si="18"/>
        <v>212</v>
      </c>
      <c r="Q94" s="48"/>
      <c r="IU94" s="67"/>
      <c r="IV94" s="67"/>
      <c r="IW94" s="67"/>
    </row>
    <row r="95" spans="1:257" s="131" customFormat="1" ht="27" x14ac:dyDescent="0.2">
      <c r="A95" s="45">
        <v>76</v>
      </c>
      <c r="B95" s="136" t="s">
        <v>667</v>
      </c>
      <c r="C95" s="155" t="s">
        <v>671</v>
      </c>
      <c r="D95" s="160" t="s">
        <v>173</v>
      </c>
      <c r="E95" s="156">
        <v>2</v>
      </c>
      <c r="F95" s="157" t="s">
        <v>92</v>
      </c>
      <c r="G95" s="152">
        <v>82</v>
      </c>
      <c r="H95" s="152">
        <v>32</v>
      </c>
      <c r="I95" s="152">
        <v>0</v>
      </c>
      <c r="J95" s="152">
        <v>0</v>
      </c>
      <c r="K95" s="39">
        <f t="shared" si="17"/>
        <v>114</v>
      </c>
      <c r="L95" s="152">
        <v>0</v>
      </c>
      <c r="M95" s="152">
        <v>0</v>
      </c>
      <c r="N95" s="152">
        <v>0</v>
      </c>
      <c r="O95" s="152">
        <v>0</v>
      </c>
      <c r="P95" s="39">
        <f t="shared" si="18"/>
        <v>0</v>
      </c>
      <c r="Q95" s="48"/>
      <c r="IU95" s="67"/>
      <c r="IV95" s="67"/>
      <c r="IW95" s="67"/>
    </row>
    <row r="96" spans="1:257" s="131" customFormat="1" x14ac:dyDescent="0.2">
      <c r="A96" s="45">
        <v>77</v>
      </c>
      <c r="B96" s="136" t="s">
        <v>667</v>
      </c>
      <c r="C96" s="34" t="s">
        <v>174</v>
      </c>
      <c r="D96" s="49" t="s">
        <v>175</v>
      </c>
      <c r="E96" s="156">
        <v>2</v>
      </c>
      <c r="F96" s="157" t="s">
        <v>88</v>
      </c>
      <c r="G96" s="152">
        <v>0</v>
      </c>
      <c r="H96" s="152">
        <v>0</v>
      </c>
      <c r="I96" s="152">
        <v>0</v>
      </c>
      <c r="J96" s="152">
        <v>0</v>
      </c>
      <c r="K96" s="39">
        <f t="shared" si="17"/>
        <v>0</v>
      </c>
      <c r="L96" s="152">
        <v>34</v>
      </c>
      <c r="M96" s="152">
        <v>0</v>
      </c>
      <c r="N96" s="152">
        <v>0</v>
      </c>
      <c r="O96" s="152">
        <v>0</v>
      </c>
      <c r="P96" s="39">
        <f t="shared" si="18"/>
        <v>34</v>
      </c>
      <c r="Q96" s="48"/>
      <c r="IU96" s="67"/>
      <c r="IV96" s="67"/>
      <c r="IW96" s="67"/>
    </row>
    <row r="97" spans="1:257" s="131" customFormat="1" ht="27" x14ac:dyDescent="0.2">
      <c r="A97" s="45">
        <v>78</v>
      </c>
      <c r="B97" s="136" t="s">
        <v>667</v>
      </c>
      <c r="C97" s="153" t="s">
        <v>572</v>
      </c>
      <c r="D97" s="154" t="s">
        <v>672</v>
      </c>
      <c r="E97" s="156"/>
      <c r="F97" s="40" t="s">
        <v>640</v>
      </c>
      <c r="G97" s="152">
        <v>0</v>
      </c>
      <c r="H97" s="152">
        <v>0</v>
      </c>
      <c r="I97" s="152">
        <v>0</v>
      </c>
      <c r="J97" s="152">
        <v>165</v>
      </c>
      <c r="K97" s="39">
        <f t="shared" si="17"/>
        <v>165</v>
      </c>
      <c r="L97" s="152">
        <v>0</v>
      </c>
      <c r="M97" s="152">
        <v>0</v>
      </c>
      <c r="N97" s="152">
        <v>0</v>
      </c>
      <c r="O97" s="152">
        <v>0</v>
      </c>
      <c r="P97" s="39">
        <f t="shared" si="18"/>
        <v>0</v>
      </c>
      <c r="Q97" s="90" t="s">
        <v>463</v>
      </c>
      <c r="IU97" s="67"/>
      <c r="IV97" s="67"/>
      <c r="IW97" s="67"/>
    </row>
    <row r="98" spans="1:257" s="131" customFormat="1" ht="27" x14ac:dyDescent="0.2">
      <c r="A98" s="45">
        <v>79</v>
      </c>
      <c r="B98" s="136" t="s">
        <v>667</v>
      </c>
      <c r="C98" s="153" t="s">
        <v>673</v>
      </c>
      <c r="D98" s="154" t="s">
        <v>674</v>
      </c>
      <c r="E98" s="156"/>
      <c r="F98" s="40" t="s">
        <v>640</v>
      </c>
      <c r="G98" s="152">
        <v>0</v>
      </c>
      <c r="H98" s="152">
        <v>0</v>
      </c>
      <c r="I98" s="152">
        <v>0</v>
      </c>
      <c r="J98" s="152">
        <v>638</v>
      </c>
      <c r="K98" s="39">
        <f t="shared" si="17"/>
        <v>638</v>
      </c>
      <c r="L98" s="152">
        <v>0</v>
      </c>
      <c r="M98" s="152">
        <v>0</v>
      </c>
      <c r="N98" s="152">
        <v>0</v>
      </c>
      <c r="O98" s="152">
        <v>0</v>
      </c>
      <c r="P98" s="39">
        <f t="shared" si="18"/>
        <v>0</v>
      </c>
      <c r="Q98" s="90" t="s">
        <v>463</v>
      </c>
      <c r="IU98" s="67"/>
      <c r="IV98" s="67"/>
      <c r="IW98" s="67"/>
    </row>
    <row r="99" spans="1:257" s="131" customFormat="1" x14ac:dyDescent="0.2">
      <c r="A99" s="45">
        <v>80</v>
      </c>
      <c r="B99" s="136" t="s">
        <v>667</v>
      </c>
      <c r="C99" s="153" t="s">
        <v>569</v>
      </c>
      <c r="D99" s="154" t="s">
        <v>568</v>
      </c>
      <c r="E99" s="156"/>
      <c r="F99" s="40" t="s">
        <v>640</v>
      </c>
      <c r="G99" s="152">
        <v>0</v>
      </c>
      <c r="H99" s="152">
        <v>0</v>
      </c>
      <c r="I99" s="152">
        <v>0</v>
      </c>
      <c r="J99" s="152">
        <v>1251</v>
      </c>
      <c r="K99" s="39">
        <f t="shared" si="17"/>
        <v>1251</v>
      </c>
      <c r="L99" s="152">
        <v>0</v>
      </c>
      <c r="M99" s="152">
        <v>0</v>
      </c>
      <c r="N99" s="152">
        <v>0</v>
      </c>
      <c r="O99" s="152">
        <v>0</v>
      </c>
      <c r="P99" s="39">
        <f t="shared" si="18"/>
        <v>0</v>
      </c>
      <c r="Q99" s="90" t="s">
        <v>463</v>
      </c>
      <c r="IU99" s="67"/>
      <c r="IV99" s="67"/>
      <c r="IW99" s="67"/>
    </row>
    <row r="100" spans="1:257" s="131" customFormat="1" x14ac:dyDescent="0.2">
      <c r="A100" s="45">
        <v>81</v>
      </c>
      <c r="B100" s="136" t="s">
        <v>667</v>
      </c>
      <c r="C100" s="153" t="s">
        <v>566</v>
      </c>
      <c r="D100" s="154" t="s">
        <v>565</v>
      </c>
      <c r="E100" s="156"/>
      <c r="F100" s="40" t="s">
        <v>640</v>
      </c>
      <c r="G100" s="152">
        <v>0</v>
      </c>
      <c r="H100" s="152">
        <v>0</v>
      </c>
      <c r="I100" s="152">
        <v>0</v>
      </c>
      <c r="J100" s="152">
        <v>481</v>
      </c>
      <c r="K100" s="39">
        <f t="shared" si="17"/>
        <v>481</v>
      </c>
      <c r="L100" s="152">
        <v>0</v>
      </c>
      <c r="M100" s="152">
        <v>0</v>
      </c>
      <c r="N100" s="152">
        <v>0</v>
      </c>
      <c r="O100" s="152">
        <v>0</v>
      </c>
      <c r="P100" s="39">
        <f t="shared" si="18"/>
        <v>0</v>
      </c>
      <c r="Q100" s="90" t="s">
        <v>463</v>
      </c>
      <c r="IU100" s="67"/>
      <c r="IV100" s="67"/>
      <c r="IW100" s="67"/>
    </row>
    <row r="101" spans="1:257" s="131" customFormat="1" x14ac:dyDescent="0.2">
      <c r="A101" s="45">
        <v>82</v>
      </c>
      <c r="B101" s="136" t="s">
        <v>667</v>
      </c>
      <c r="C101" s="153" t="s">
        <v>563</v>
      </c>
      <c r="D101" s="154" t="s">
        <v>562</v>
      </c>
      <c r="E101" s="156"/>
      <c r="F101" s="40" t="s">
        <v>640</v>
      </c>
      <c r="G101" s="152">
        <v>0</v>
      </c>
      <c r="H101" s="152">
        <v>0</v>
      </c>
      <c r="I101" s="152">
        <v>0</v>
      </c>
      <c r="J101" s="152">
        <v>111</v>
      </c>
      <c r="K101" s="39">
        <f t="shared" si="17"/>
        <v>111</v>
      </c>
      <c r="L101" s="152">
        <v>0</v>
      </c>
      <c r="M101" s="152">
        <v>0</v>
      </c>
      <c r="N101" s="152">
        <v>0</v>
      </c>
      <c r="O101" s="152">
        <v>0</v>
      </c>
      <c r="P101" s="39">
        <f t="shared" si="18"/>
        <v>0</v>
      </c>
      <c r="Q101" s="90" t="s">
        <v>463</v>
      </c>
      <c r="IU101" s="67"/>
      <c r="IV101" s="67"/>
      <c r="IW101" s="67"/>
    </row>
    <row r="102" spans="1:257" s="131" customFormat="1" ht="27" x14ac:dyDescent="0.2">
      <c r="A102" s="45">
        <v>83</v>
      </c>
      <c r="B102" s="136" t="s">
        <v>667</v>
      </c>
      <c r="C102" s="153" t="s">
        <v>557</v>
      </c>
      <c r="D102" s="154" t="s">
        <v>560</v>
      </c>
      <c r="E102" s="156"/>
      <c r="F102" s="40" t="s">
        <v>640</v>
      </c>
      <c r="G102" s="152">
        <v>0</v>
      </c>
      <c r="H102" s="152">
        <v>0</v>
      </c>
      <c r="I102" s="152">
        <v>0</v>
      </c>
      <c r="J102" s="152">
        <v>0</v>
      </c>
      <c r="K102" s="39">
        <f t="shared" si="17"/>
        <v>0</v>
      </c>
      <c r="L102" s="159" t="s">
        <v>558</v>
      </c>
      <c r="M102" s="152">
        <v>0</v>
      </c>
      <c r="N102" s="152">
        <v>0</v>
      </c>
      <c r="O102" s="152">
        <v>0</v>
      </c>
      <c r="P102" s="39">
        <f t="shared" si="18"/>
        <v>0</v>
      </c>
      <c r="Q102" s="90" t="s">
        <v>507</v>
      </c>
      <c r="IU102" s="67"/>
      <c r="IV102" s="67"/>
      <c r="IW102" s="67"/>
    </row>
    <row r="103" spans="1:257" s="131" customFormat="1" ht="27" x14ac:dyDescent="0.2">
      <c r="A103" s="45">
        <v>84</v>
      </c>
      <c r="B103" s="136" t="s">
        <v>667</v>
      </c>
      <c r="C103" s="153" t="s">
        <v>557</v>
      </c>
      <c r="D103" s="154" t="s">
        <v>556</v>
      </c>
      <c r="E103" s="156"/>
      <c r="F103" s="40" t="s">
        <v>640</v>
      </c>
      <c r="G103" s="152">
        <v>0</v>
      </c>
      <c r="H103" s="152">
        <v>0</v>
      </c>
      <c r="I103" s="152">
        <v>0</v>
      </c>
      <c r="J103" s="152">
        <v>0</v>
      </c>
      <c r="K103" s="39">
        <f t="shared" si="17"/>
        <v>0</v>
      </c>
      <c r="L103" s="159" t="s">
        <v>554</v>
      </c>
      <c r="M103" s="152">
        <v>0</v>
      </c>
      <c r="N103" s="152">
        <v>0</v>
      </c>
      <c r="O103" s="152">
        <v>0</v>
      </c>
      <c r="P103" s="39">
        <f t="shared" si="18"/>
        <v>0</v>
      </c>
      <c r="Q103" s="90" t="s">
        <v>507</v>
      </c>
      <c r="IU103" s="67"/>
      <c r="IV103" s="67"/>
      <c r="IW103" s="67"/>
    </row>
    <row r="104" spans="1:257" s="131" customFormat="1" x14ac:dyDescent="0.2">
      <c r="A104" s="140"/>
      <c r="B104" s="141" t="s">
        <v>641</v>
      </c>
      <c r="C104" s="142"/>
      <c r="D104" s="142"/>
      <c r="E104" s="144"/>
      <c r="F104" s="144"/>
      <c r="G104" s="39">
        <f>SUM(G87:G103)</f>
        <v>13932</v>
      </c>
      <c r="H104" s="39">
        <f t="shared" ref="H104:P104" si="19">SUM(H87:H103)</f>
        <v>1918</v>
      </c>
      <c r="I104" s="39">
        <f t="shared" si="19"/>
        <v>149</v>
      </c>
      <c r="J104" s="39">
        <f t="shared" si="19"/>
        <v>3739</v>
      </c>
      <c r="K104" s="39">
        <f t="shared" si="19"/>
        <v>19738</v>
      </c>
      <c r="L104" s="39">
        <f t="shared" si="19"/>
        <v>108</v>
      </c>
      <c r="M104" s="39">
        <f t="shared" si="19"/>
        <v>0</v>
      </c>
      <c r="N104" s="39">
        <f t="shared" si="19"/>
        <v>26</v>
      </c>
      <c r="O104" s="39">
        <f t="shared" si="19"/>
        <v>6954</v>
      </c>
      <c r="P104" s="39">
        <f t="shared" si="19"/>
        <v>7088</v>
      </c>
      <c r="Q104" s="145"/>
      <c r="IU104" s="67"/>
      <c r="IV104" s="67"/>
      <c r="IW104" s="67"/>
    </row>
    <row r="105" spans="1:257" s="131" customFormat="1" x14ac:dyDescent="0.2">
      <c r="A105" s="45">
        <v>85</v>
      </c>
      <c r="B105" s="136" t="s">
        <v>675</v>
      </c>
      <c r="C105" s="155" t="s">
        <v>176</v>
      </c>
      <c r="D105" s="160" t="s">
        <v>177</v>
      </c>
      <c r="E105" s="156">
        <v>2</v>
      </c>
      <c r="F105" s="156" t="s">
        <v>88</v>
      </c>
      <c r="G105" s="152">
        <v>4804</v>
      </c>
      <c r="H105" s="152">
        <v>2606</v>
      </c>
      <c r="I105" s="152">
        <v>1064</v>
      </c>
      <c r="J105" s="152">
        <v>427</v>
      </c>
      <c r="K105" s="39">
        <f t="shared" ref="K105:K116" si="20">SUM(G105:J105)</f>
        <v>8901</v>
      </c>
      <c r="L105" s="152">
        <v>0</v>
      </c>
      <c r="M105" s="152">
        <v>0</v>
      </c>
      <c r="N105" s="152">
        <v>0</v>
      </c>
      <c r="O105" s="152">
        <v>5245</v>
      </c>
      <c r="P105" s="39">
        <f t="shared" ref="P105:P116" si="21">SUM(L105:O105)</f>
        <v>5245</v>
      </c>
      <c r="Q105" s="48"/>
      <c r="IU105" s="67"/>
      <c r="IV105" s="67"/>
      <c r="IW105" s="67"/>
    </row>
    <row r="106" spans="1:257" s="131" customFormat="1" x14ac:dyDescent="0.2">
      <c r="A106" s="45">
        <v>86</v>
      </c>
      <c r="B106" s="136" t="s">
        <v>675</v>
      </c>
      <c r="C106" s="155" t="s">
        <v>176</v>
      </c>
      <c r="D106" s="160" t="s">
        <v>177</v>
      </c>
      <c r="E106" s="156">
        <v>2</v>
      </c>
      <c r="F106" s="156" t="s">
        <v>92</v>
      </c>
      <c r="G106" s="152">
        <v>0</v>
      </c>
      <c r="H106" s="152">
        <v>0</v>
      </c>
      <c r="I106" s="152">
        <v>0</v>
      </c>
      <c r="J106" s="152">
        <v>0</v>
      </c>
      <c r="K106" s="39">
        <f t="shared" si="20"/>
        <v>0</v>
      </c>
      <c r="L106" s="152">
        <v>0</v>
      </c>
      <c r="M106" s="152">
        <v>0</v>
      </c>
      <c r="N106" s="152">
        <v>202</v>
      </c>
      <c r="O106" s="152">
        <v>0</v>
      </c>
      <c r="P106" s="39">
        <f t="shared" si="21"/>
        <v>202</v>
      </c>
      <c r="Q106" s="48"/>
      <c r="IU106" s="67"/>
      <c r="IV106" s="67"/>
      <c r="IW106" s="67"/>
    </row>
    <row r="107" spans="1:257" s="131" customFormat="1" x14ac:dyDescent="0.2">
      <c r="A107" s="45">
        <v>87</v>
      </c>
      <c r="B107" s="136" t="s">
        <v>675</v>
      </c>
      <c r="C107" s="155" t="s">
        <v>176</v>
      </c>
      <c r="D107" s="160" t="s">
        <v>179</v>
      </c>
      <c r="E107" s="156">
        <v>2</v>
      </c>
      <c r="F107" s="156" t="s">
        <v>88</v>
      </c>
      <c r="G107" s="152">
        <v>1140</v>
      </c>
      <c r="H107" s="152">
        <v>386</v>
      </c>
      <c r="I107" s="152">
        <v>53</v>
      </c>
      <c r="J107" s="152">
        <v>102</v>
      </c>
      <c r="K107" s="39">
        <f t="shared" si="20"/>
        <v>1681</v>
      </c>
      <c r="L107" s="152">
        <v>0</v>
      </c>
      <c r="M107" s="152">
        <v>0</v>
      </c>
      <c r="N107" s="152">
        <v>0</v>
      </c>
      <c r="O107" s="152">
        <v>856</v>
      </c>
      <c r="P107" s="39">
        <f t="shared" si="21"/>
        <v>856</v>
      </c>
      <c r="Q107" s="48"/>
      <c r="IU107" s="67"/>
      <c r="IV107" s="67"/>
      <c r="IW107" s="67"/>
    </row>
    <row r="108" spans="1:257" s="131" customFormat="1" x14ac:dyDescent="0.2">
      <c r="A108" s="45">
        <v>88</v>
      </c>
      <c r="B108" s="136" t="s">
        <v>675</v>
      </c>
      <c r="C108" s="155" t="s">
        <v>180</v>
      </c>
      <c r="D108" s="160" t="s">
        <v>181</v>
      </c>
      <c r="E108" s="156">
        <v>4</v>
      </c>
      <c r="F108" s="156" t="s">
        <v>88</v>
      </c>
      <c r="G108" s="152">
        <v>0</v>
      </c>
      <c r="H108" s="152">
        <v>0</v>
      </c>
      <c r="I108" s="152">
        <v>0</v>
      </c>
      <c r="J108" s="152">
        <v>0</v>
      </c>
      <c r="K108" s="39">
        <f t="shared" si="20"/>
        <v>0</v>
      </c>
      <c r="L108" s="152">
        <v>0</v>
      </c>
      <c r="M108" s="152">
        <v>0</v>
      </c>
      <c r="N108" s="152">
        <v>0</v>
      </c>
      <c r="O108" s="152">
        <v>0</v>
      </c>
      <c r="P108" s="39">
        <f t="shared" si="21"/>
        <v>0</v>
      </c>
      <c r="Q108" s="48"/>
      <c r="IU108" s="67"/>
      <c r="IV108" s="67"/>
      <c r="IW108" s="67"/>
    </row>
    <row r="109" spans="1:257" s="131" customFormat="1" x14ac:dyDescent="0.2">
      <c r="A109" s="45">
        <v>89</v>
      </c>
      <c r="B109" s="136" t="s">
        <v>675</v>
      </c>
      <c r="C109" s="155" t="s">
        <v>180</v>
      </c>
      <c r="D109" s="160" t="s">
        <v>184</v>
      </c>
      <c r="E109" s="156">
        <v>4</v>
      </c>
      <c r="F109" s="156" t="s">
        <v>88</v>
      </c>
      <c r="G109" s="152">
        <v>0</v>
      </c>
      <c r="H109" s="152">
        <v>0</v>
      </c>
      <c r="I109" s="152">
        <v>0</v>
      </c>
      <c r="J109" s="152">
        <v>0</v>
      </c>
      <c r="K109" s="39">
        <f t="shared" si="20"/>
        <v>0</v>
      </c>
      <c r="L109" s="152">
        <v>0</v>
      </c>
      <c r="M109" s="152">
        <v>0</v>
      </c>
      <c r="N109" s="152">
        <v>0</v>
      </c>
      <c r="O109" s="152">
        <v>0</v>
      </c>
      <c r="P109" s="39">
        <f t="shared" si="21"/>
        <v>0</v>
      </c>
      <c r="Q109" s="48"/>
      <c r="IU109" s="67"/>
      <c r="IV109" s="67"/>
      <c r="IW109" s="67"/>
    </row>
    <row r="110" spans="1:257" s="131" customFormat="1" x14ac:dyDescent="0.2">
      <c r="A110" s="45">
        <v>90</v>
      </c>
      <c r="B110" s="136" t="s">
        <v>675</v>
      </c>
      <c r="C110" s="155" t="s">
        <v>185</v>
      </c>
      <c r="D110" s="160" t="s">
        <v>186</v>
      </c>
      <c r="E110" s="156">
        <v>2</v>
      </c>
      <c r="F110" s="156" t="s">
        <v>88</v>
      </c>
      <c r="G110" s="152">
        <v>106</v>
      </c>
      <c r="H110" s="152">
        <v>38</v>
      </c>
      <c r="I110" s="152">
        <v>0</v>
      </c>
      <c r="J110" s="152">
        <v>29</v>
      </c>
      <c r="K110" s="39">
        <f t="shared" si="20"/>
        <v>173</v>
      </c>
      <c r="L110" s="152">
        <v>0</v>
      </c>
      <c r="M110" s="152">
        <v>44</v>
      </c>
      <c r="N110" s="152">
        <v>0</v>
      </c>
      <c r="O110" s="152">
        <v>59</v>
      </c>
      <c r="P110" s="39">
        <f t="shared" si="21"/>
        <v>103</v>
      </c>
      <c r="Q110" s="48"/>
      <c r="IU110" s="67"/>
      <c r="IV110" s="67"/>
      <c r="IW110" s="67"/>
    </row>
    <row r="111" spans="1:257" s="131" customFormat="1" x14ac:dyDescent="0.2">
      <c r="A111" s="45">
        <v>91</v>
      </c>
      <c r="B111" s="136" t="s">
        <v>675</v>
      </c>
      <c r="C111" s="153" t="s">
        <v>553</v>
      </c>
      <c r="D111" s="154" t="s">
        <v>552</v>
      </c>
      <c r="E111" s="40"/>
      <c r="F111" s="40" t="s">
        <v>640</v>
      </c>
      <c r="G111" s="152">
        <v>28</v>
      </c>
      <c r="H111" s="152">
        <v>0</v>
      </c>
      <c r="I111" s="152">
        <v>0</v>
      </c>
      <c r="J111" s="152">
        <v>8</v>
      </c>
      <c r="K111" s="39">
        <f t="shared" si="20"/>
        <v>36</v>
      </c>
      <c r="L111" s="152">
        <v>0</v>
      </c>
      <c r="M111" s="152">
        <v>0</v>
      </c>
      <c r="N111" s="152">
        <v>0</v>
      </c>
      <c r="O111" s="152">
        <v>32</v>
      </c>
      <c r="P111" s="39">
        <f t="shared" si="21"/>
        <v>32</v>
      </c>
      <c r="Q111" s="90" t="s">
        <v>540</v>
      </c>
      <c r="IU111" s="67"/>
      <c r="IV111" s="67"/>
      <c r="IW111" s="67"/>
    </row>
    <row r="112" spans="1:257" s="131" customFormat="1" ht="27" x14ac:dyDescent="0.2">
      <c r="A112" s="45">
        <v>92</v>
      </c>
      <c r="B112" s="136" t="s">
        <v>675</v>
      </c>
      <c r="C112" s="153" t="s">
        <v>176</v>
      </c>
      <c r="D112" s="154" t="s">
        <v>550</v>
      </c>
      <c r="E112" s="40"/>
      <c r="F112" s="40" t="s">
        <v>640</v>
      </c>
      <c r="G112" s="152">
        <v>265</v>
      </c>
      <c r="H112" s="152">
        <v>0</v>
      </c>
      <c r="I112" s="152">
        <v>0</v>
      </c>
      <c r="J112" s="152">
        <v>45</v>
      </c>
      <c r="K112" s="39">
        <f t="shared" si="20"/>
        <v>310</v>
      </c>
      <c r="L112" s="152">
        <v>0</v>
      </c>
      <c r="M112" s="152">
        <v>0</v>
      </c>
      <c r="N112" s="152">
        <v>0</v>
      </c>
      <c r="O112" s="152">
        <v>0</v>
      </c>
      <c r="P112" s="39">
        <f t="shared" si="21"/>
        <v>0</v>
      </c>
      <c r="Q112" s="90" t="s">
        <v>540</v>
      </c>
      <c r="IU112" s="67"/>
      <c r="IV112" s="67"/>
      <c r="IW112" s="67"/>
    </row>
    <row r="113" spans="1:257" s="131" customFormat="1" x14ac:dyDescent="0.2">
      <c r="A113" s="45">
        <v>93</v>
      </c>
      <c r="B113" s="136" t="s">
        <v>675</v>
      </c>
      <c r="C113" s="153" t="s">
        <v>176</v>
      </c>
      <c r="D113" s="154" t="s">
        <v>549</v>
      </c>
      <c r="E113" s="40"/>
      <c r="F113" s="40" t="s">
        <v>640</v>
      </c>
      <c r="G113" s="168">
        <v>248</v>
      </c>
      <c r="H113" s="152">
        <v>66</v>
      </c>
      <c r="I113" s="152">
        <v>25</v>
      </c>
      <c r="J113" s="152">
        <v>11</v>
      </c>
      <c r="K113" s="39">
        <f t="shared" si="20"/>
        <v>350</v>
      </c>
      <c r="L113" s="152">
        <v>0</v>
      </c>
      <c r="M113" s="152">
        <v>0</v>
      </c>
      <c r="N113" s="152">
        <v>0</v>
      </c>
      <c r="O113" s="152">
        <v>79</v>
      </c>
      <c r="P113" s="39">
        <f t="shared" si="21"/>
        <v>79</v>
      </c>
      <c r="Q113" s="90"/>
      <c r="IU113" s="67"/>
      <c r="IV113" s="67"/>
      <c r="IW113" s="67"/>
    </row>
    <row r="114" spans="1:257" s="131" customFormat="1" ht="27" x14ac:dyDescent="0.2">
      <c r="A114" s="45">
        <v>94</v>
      </c>
      <c r="B114" s="136" t="s">
        <v>675</v>
      </c>
      <c r="C114" s="153" t="s">
        <v>176</v>
      </c>
      <c r="D114" s="154" t="s">
        <v>547</v>
      </c>
      <c r="E114" s="40"/>
      <c r="F114" s="40" t="s">
        <v>640</v>
      </c>
      <c r="G114" s="168">
        <v>153</v>
      </c>
      <c r="H114" s="152">
        <v>0</v>
      </c>
      <c r="I114" s="152">
        <v>0</v>
      </c>
      <c r="J114" s="152">
        <v>21</v>
      </c>
      <c r="K114" s="39">
        <f t="shared" si="20"/>
        <v>174</v>
      </c>
      <c r="L114" s="152">
        <v>0</v>
      </c>
      <c r="M114" s="152">
        <v>0</v>
      </c>
      <c r="N114" s="152">
        <v>0</v>
      </c>
      <c r="O114" s="152">
        <v>78</v>
      </c>
      <c r="P114" s="39">
        <f t="shared" si="21"/>
        <v>78</v>
      </c>
      <c r="Q114" s="90" t="s">
        <v>463</v>
      </c>
      <c r="IU114" s="67"/>
      <c r="IV114" s="67"/>
      <c r="IW114" s="67"/>
    </row>
    <row r="115" spans="1:257" s="131" customFormat="1" x14ac:dyDescent="0.2">
      <c r="A115" s="45">
        <v>95</v>
      </c>
      <c r="B115" s="136" t="s">
        <v>675</v>
      </c>
      <c r="C115" s="153" t="s">
        <v>176</v>
      </c>
      <c r="D115" s="154" t="s">
        <v>545</v>
      </c>
      <c r="E115" s="40"/>
      <c r="F115" s="40" t="s">
        <v>640</v>
      </c>
      <c r="G115" s="168">
        <v>48</v>
      </c>
      <c r="H115" s="152">
        <v>27</v>
      </c>
      <c r="I115" s="152">
        <v>0</v>
      </c>
      <c r="J115" s="152">
        <v>0</v>
      </c>
      <c r="K115" s="39">
        <f t="shared" si="20"/>
        <v>75</v>
      </c>
      <c r="L115" s="152">
        <v>0</v>
      </c>
      <c r="M115" s="152">
        <v>0</v>
      </c>
      <c r="N115" s="152">
        <v>0</v>
      </c>
      <c r="O115" s="152">
        <v>0</v>
      </c>
      <c r="P115" s="39">
        <f t="shared" si="21"/>
        <v>0</v>
      </c>
      <c r="Q115" s="90" t="s">
        <v>540</v>
      </c>
      <c r="IU115" s="67"/>
      <c r="IV115" s="67"/>
      <c r="IW115" s="67"/>
    </row>
    <row r="116" spans="1:257" s="131" customFormat="1" x14ac:dyDescent="0.2">
      <c r="A116" s="45">
        <v>96</v>
      </c>
      <c r="B116" s="136" t="s">
        <v>675</v>
      </c>
      <c r="C116" s="96" t="s">
        <v>543</v>
      </c>
      <c r="D116" s="98" t="s">
        <v>542</v>
      </c>
      <c r="E116" s="40"/>
      <c r="F116" s="40" t="s">
        <v>640</v>
      </c>
      <c r="G116" s="168">
        <v>0</v>
      </c>
      <c r="H116" s="152">
        <v>0</v>
      </c>
      <c r="I116" s="152">
        <v>200</v>
      </c>
      <c r="J116" s="152">
        <v>0</v>
      </c>
      <c r="K116" s="39">
        <f t="shared" si="20"/>
        <v>200</v>
      </c>
      <c r="L116" s="152">
        <v>0</v>
      </c>
      <c r="M116" s="152">
        <v>0</v>
      </c>
      <c r="N116" s="152">
        <v>0</v>
      </c>
      <c r="O116" s="152">
        <v>0</v>
      </c>
      <c r="P116" s="39">
        <f t="shared" si="21"/>
        <v>0</v>
      </c>
      <c r="Q116" s="90" t="s">
        <v>540</v>
      </c>
      <c r="IU116" s="67"/>
      <c r="IV116" s="67"/>
      <c r="IW116" s="67"/>
    </row>
    <row r="117" spans="1:257" s="131" customFormat="1" x14ac:dyDescent="0.2">
      <c r="A117" s="140"/>
      <c r="B117" s="141" t="s">
        <v>641</v>
      </c>
      <c r="C117" s="142"/>
      <c r="D117" s="142"/>
      <c r="E117" s="144"/>
      <c r="F117" s="144"/>
      <c r="G117" s="39">
        <f t="shared" ref="G117:P117" si="22">SUM(G105:G116)</f>
        <v>6792</v>
      </c>
      <c r="H117" s="39">
        <f t="shared" si="22"/>
        <v>3123</v>
      </c>
      <c r="I117" s="39">
        <f t="shared" si="22"/>
        <v>1342</v>
      </c>
      <c r="J117" s="39">
        <f t="shared" si="22"/>
        <v>643</v>
      </c>
      <c r="K117" s="39">
        <f t="shared" si="22"/>
        <v>11900</v>
      </c>
      <c r="L117" s="39">
        <f t="shared" si="22"/>
        <v>0</v>
      </c>
      <c r="M117" s="39">
        <f t="shared" si="22"/>
        <v>44</v>
      </c>
      <c r="N117" s="39">
        <f t="shared" si="22"/>
        <v>202</v>
      </c>
      <c r="O117" s="39">
        <f t="shared" si="22"/>
        <v>6349</v>
      </c>
      <c r="P117" s="39">
        <f t="shared" si="22"/>
        <v>6595</v>
      </c>
      <c r="Q117" s="145"/>
      <c r="IU117" s="67"/>
      <c r="IV117" s="67"/>
      <c r="IW117" s="67"/>
    </row>
    <row r="118" spans="1:257" s="131" customFormat="1" x14ac:dyDescent="0.2">
      <c r="A118" s="45">
        <v>97</v>
      </c>
      <c r="B118" s="136" t="s">
        <v>676</v>
      </c>
      <c r="C118" s="155" t="s">
        <v>188</v>
      </c>
      <c r="D118" s="160" t="s">
        <v>189</v>
      </c>
      <c r="E118" s="156">
        <v>2</v>
      </c>
      <c r="F118" s="156" t="s">
        <v>88</v>
      </c>
      <c r="G118" s="152">
        <v>4468</v>
      </c>
      <c r="H118" s="152">
        <v>2490</v>
      </c>
      <c r="I118" s="152">
        <v>608</v>
      </c>
      <c r="J118" s="152">
        <v>428</v>
      </c>
      <c r="K118" s="39">
        <f t="shared" ref="K118:K144" si="23">SUM(G118:J118)</f>
        <v>7994</v>
      </c>
      <c r="L118" s="152">
        <v>0</v>
      </c>
      <c r="M118" s="152">
        <v>187</v>
      </c>
      <c r="N118" s="152">
        <v>75</v>
      </c>
      <c r="O118" s="152">
        <v>3825</v>
      </c>
      <c r="P118" s="39">
        <f t="shared" ref="P118:P144" si="24">SUM(L118:O118)</f>
        <v>4087</v>
      </c>
      <c r="Q118" s="48"/>
      <c r="IU118" s="67"/>
      <c r="IV118" s="67"/>
      <c r="IW118" s="67"/>
    </row>
    <row r="119" spans="1:257" s="131" customFormat="1" x14ac:dyDescent="0.2">
      <c r="A119" s="45">
        <v>98</v>
      </c>
      <c r="B119" s="136" t="s">
        <v>676</v>
      </c>
      <c r="C119" s="155" t="s">
        <v>191</v>
      </c>
      <c r="D119" s="160" t="s">
        <v>192</v>
      </c>
      <c r="E119" s="156">
        <v>1</v>
      </c>
      <c r="F119" s="156" t="s">
        <v>88</v>
      </c>
      <c r="G119" s="152">
        <v>4799</v>
      </c>
      <c r="H119" s="152">
        <v>708</v>
      </c>
      <c r="I119" s="152">
        <v>423</v>
      </c>
      <c r="J119" s="152">
        <v>341</v>
      </c>
      <c r="K119" s="39">
        <f t="shared" si="23"/>
        <v>6271</v>
      </c>
      <c r="L119" s="152">
        <v>0</v>
      </c>
      <c r="M119" s="152">
        <v>75</v>
      </c>
      <c r="N119" s="152">
        <v>104</v>
      </c>
      <c r="O119" s="152">
        <v>3098</v>
      </c>
      <c r="P119" s="39">
        <f t="shared" si="24"/>
        <v>3277</v>
      </c>
      <c r="Q119" s="48"/>
      <c r="IU119" s="67"/>
      <c r="IV119" s="67"/>
      <c r="IW119" s="67"/>
    </row>
    <row r="120" spans="1:257" s="131" customFormat="1" x14ac:dyDescent="0.2">
      <c r="A120" s="45">
        <v>99</v>
      </c>
      <c r="B120" s="136" t="s">
        <v>676</v>
      </c>
      <c r="C120" s="155" t="s">
        <v>191</v>
      </c>
      <c r="D120" s="160" t="s">
        <v>192</v>
      </c>
      <c r="E120" s="156">
        <v>1</v>
      </c>
      <c r="F120" s="156" t="s">
        <v>92</v>
      </c>
      <c r="G120" s="152">
        <v>0</v>
      </c>
      <c r="H120" s="152">
        <v>0</v>
      </c>
      <c r="I120" s="152">
        <v>0</v>
      </c>
      <c r="J120" s="152">
        <v>0</v>
      </c>
      <c r="K120" s="39">
        <f t="shared" si="23"/>
        <v>0</v>
      </c>
      <c r="L120" s="152">
        <v>0</v>
      </c>
      <c r="M120" s="152">
        <v>0</v>
      </c>
      <c r="N120" s="152">
        <v>53</v>
      </c>
      <c r="O120" s="152">
        <v>0</v>
      </c>
      <c r="P120" s="39">
        <f t="shared" si="24"/>
        <v>53</v>
      </c>
      <c r="Q120" s="48"/>
      <c r="IU120" s="67"/>
      <c r="IV120" s="67"/>
      <c r="IW120" s="67"/>
    </row>
    <row r="121" spans="1:257" s="131" customFormat="1" x14ac:dyDescent="0.2">
      <c r="A121" s="45">
        <v>100</v>
      </c>
      <c r="B121" s="136" t="s">
        <v>676</v>
      </c>
      <c r="C121" s="155" t="s">
        <v>193</v>
      </c>
      <c r="D121" s="160" t="s">
        <v>194</v>
      </c>
      <c r="E121" s="156">
        <v>3</v>
      </c>
      <c r="F121" s="156" t="s">
        <v>88</v>
      </c>
      <c r="G121" s="152">
        <v>1875</v>
      </c>
      <c r="H121" s="152">
        <v>92</v>
      </c>
      <c r="I121" s="152">
        <v>0</v>
      </c>
      <c r="J121" s="152">
        <v>83</v>
      </c>
      <c r="K121" s="39">
        <f t="shared" si="23"/>
        <v>2050</v>
      </c>
      <c r="L121" s="152">
        <v>0</v>
      </c>
      <c r="M121" s="152">
        <v>38</v>
      </c>
      <c r="N121" s="152">
        <v>27</v>
      </c>
      <c r="O121" s="152">
        <v>654</v>
      </c>
      <c r="P121" s="39">
        <f t="shared" si="24"/>
        <v>719</v>
      </c>
      <c r="Q121" s="48"/>
      <c r="IU121" s="67"/>
      <c r="IV121" s="67"/>
      <c r="IW121" s="67"/>
    </row>
    <row r="122" spans="1:257" s="131" customFormat="1" x14ac:dyDescent="0.2">
      <c r="A122" s="45">
        <v>101</v>
      </c>
      <c r="B122" s="136" t="s">
        <v>676</v>
      </c>
      <c r="C122" s="155" t="s">
        <v>195</v>
      </c>
      <c r="D122" s="160" t="s">
        <v>194</v>
      </c>
      <c r="E122" s="156">
        <v>2</v>
      </c>
      <c r="F122" s="156" t="s">
        <v>88</v>
      </c>
      <c r="G122" s="152">
        <v>288</v>
      </c>
      <c r="H122" s="152">
        <v>0</v>
      </c>
      <c r="I122" s="152">
        <v>0</v>
      </c>
      <c r="J122" s="152">
        <v>2</v>
      </c>
      <c r="K122" s="39">
        <f t="shared" si="23"/>
        <v>290</v>
      </c>
      <c r="L122" s="152">
        <v>0</v>
      </c>
      <c r="M122" s="152">
        <v>0</v>
      </c>
      <c r="N122" s="152">
        <v>0</v>
      </c>
      <c r="O122" s="152">
        <v>44</v>
      </c>
      <c r="P122" s="39">
        <f t="shared" si="24"/>
        <v>44</v>
      </c>
      <c r="Q122" s="48"/>
      <c r="IU122" s="67"/>
      <c r="IV122" s="67"/>
      <c r="IW122" s="67"/>
    </row>
    <row r="123" spans="1:257" s="131" customFormat="1" x14ac:dyDescent="0.2">
      <c r="A123" s="45">
        <v>102</v>
      </c>
      <c r="B123" s="136" t="s">
        <v>676</v>
      </c>
      <c r="C123" s="155" t="s">
        <v>193</v>
      </c>
      <c r="D123" s="160" t="s">
        <v>196</v>
      </c>
      <c r="E123" s="156">
        <v>2</v>
      </c>
      <c r="F123" s="156" t="s">
        <v>88</v>
      </c>
      <c r="G123" s="152">
        <v>4791</v>
      </c>
      <c r="H123" s="152">
        <v>412</v>
      </c>
      <c r="I123" s="152">
        <v>373</v>
      </c>
      <c r="J123" s="152">
        <v>503</v>
      </c>
      <c r="K123" s="39">
        <f t="shared" si="23"/>
        <v>6079</v>
      </c>
      <c r="L123" s="152">
        <v>0</v>
      </c>
      <c r="M123" s="152">
        <v>117</v>
      </c>
      <c r="N123" s="152">
        <v>60</v>
      </c>
      <c r="O123" s="152">
        <v>3343</v>
      </c>
      <c r="P123" s="39">
        <f t="shared" si="24"/>
        <v>3520</v>
      </c>
      <c r="Q123" s="48"/>
      <c r="IU123" s="67"/>
      <c r="IV123" s="67"/>
      <c r="IW123" s="67"/>
    </row>
    <row r="124" spans="1:257" s="131" customFormat="1" x14ac:dyDescent="0.2">
      <c r="A124" s="45">
        <v>103</v>
      </c>
      <c r="B124" s="136" t="s">
        <v>676</v>
      </c>
      <c r="C124" s="155" t="s">
        <v>197</v>
      </c>
      <c r="D124" s="160" t="s">
        <v>196</v>
      </c>
      <c r="E124" s="156">
        <v>1</v>
      </c>
      <c r="F124" s="156" t="s">
        <v>88</v>
      </c>
      <c r="G124" s="152">
        <v>84</v>
      </c>
      <c r="H124" s="152">
        <v>40</v>
      </c>
      <c r="I124" s="152">
        <v>0</v>
      </c>
      <c r="J124" s="152">
        <v>32</v>
      </c>
      <c r="K124" s="39">
        <f t="shared" si="23"/>
        <v>156</v>
      </c>
      <c r="L124" s="152">
        <v>0</v>
      </c>
      <c r="M124" s="152">
        <v>6</v>
      </c>
      <c r="N124" s="152">
        <v>8</v>
      </c>
      <c r="O124" s="152">
        <v>74</v>
      </c>
      <c r="P124" s="39">
        <f t="shared" si="24"/>
        <v>88</v>
      </c>
      <c r="Q124" s="48"/>
      <c r="IU124" s="67"/>
      <c r="IV124" s="67"/>
      <c r="IW124" s="67"/>
    </row>
    <row r="125" spans="1:257" s="131" customFormat="1" x14ac:dyDescent="0.2">
      <c r="A125" s="45">
        <v>104</v>
      </c>
      <c r="B125" s="136" t="s">
        <v>676</v>
      </c>
      <c r="C125" s="155" t="s">
        <v>198</v>
      </c>
      <c r="D125" s="160" t="s">
        <v>199</v>
      </c>
      <c r="E125" s="156">
        <v>3</v>
      </c>
      <c r="F125" s="156" t="s">
        <v>88</v>
      </c>
      <c r="G125" s="152">
        <v>2245</v>
      </c>
      <c r="H125" s="152">
        <v>241</v>
      </c>
      <c r="I125" s="152">
        <v>168</v>
      </c>
      <c r="J125" s="152">
        <v>160</v>
      </c>
      <c r="K125" s="39">
        <f t="shared" si="23"/>
        <v>2814</v>
      </c>
      <c r="L125" s="152">
        <v>0</v>
      </c>
      <c r="M125" s="152">
        <v>28</v>
      </c>
      <c r="N125" s="152">
        <v>31</v>
      </c>
      <c r="O125" s="152">
        <v>813</v>
      </c>
      <c r="P125" s="39">
        <f t="shared" si="24"/>
        <v>872</v>
      </c>
      <c r="Q125" s="48"/>
      <c r="IU125" s="67"/>
      <c r="IV125" s="67"/>
      <c r="IW125" s="67"/>
    </row>
    <row r="126" spans="1:257" s="131" customFormat="1" ht="13.5" customHeight="1" x14ac:dyDescent="0.2">
      <c r="A126" s="45">
        <v>105</v>
      </c>
      <c r="B126" s="136" t="s">
        <v>676</v>
      </c>
      <c r="C126" s="160" t="s">
        <v>200</v>
      </c>
      <c r="D126" s="160" t="s">
        <v>201</v>
      </c>
      <c r="E126" s="156">
        <v>1</v>
      </c>
      <c r="F126" s="156" t="s">
        <v>88</v>
      </c>
      <c r="G126" s="152">
        <v>1832</v>
      </c>
      <c r="H126" s="152">
        <v>91</v>
      </c>
      <c r="I126" s="152">
        <v>0</v>
      </c>
      <c r="J126" s="152">
        <v>100</v>
      </c>
      <c r="K126" s="39">
        <f t="shared" si="23"/>
        <v>2023</v>
      </c>
      <c r="L126" s="152">
        <v>0</v>
      </c>
      <c r="M126" s="152">
        <v>0</v>
      </c>
      <c r="N126" s="152">
        <v>3</v>
      </c>
      <c r="O126" s="152">
        <v>176</v>
      </c>
      <c r="P126" s="39">
        <f t="shared" si="24"/>
        <v>179</v>
      </c>
      <c r="Q126" s="48"/>
      <c r="IU126" s="67"/>
      <c r="IV126" s="67"/>
      <c r="IW126" s="67"/>
    </row>
    <row r="127" spans="1:257" s="131" customFormat="1" x14ac:dyDescent="0.2">
      <c r="A127" s="45">
        <v>106</v>
      </c>
      <c r="B127" s="136" t="s">
        <v>676</v>
      </c>
      <c r="C127" s="160" t="s">
        <v>203</v>
      </c>
      <c r="D127" s="160" t="s">
        <v>204</v>
      </c>
      <c r="E127" s="156">
        <v>3</v>
      </c>
      <c r="F127" s="156" t="s">
        <v>88</v>
      </c>
      <c r="G127" s="152">
        <v>325</v>
      </c>
      <c r="H127" s="152">
        <v>16</v>
      </c>
      <c r="I127" s="152">
        <v>0</v>
      </c>
      <c r="J127" s="152">
        <v>14</v>
      </c>
      <c r="K127" s="39">
        <f t="shared" si="23"/>
        <v>355</v>
      </c>
      <c r="L127" s="152">
        <v>0</v>
      </c>
      <c r="M127" s="152">
        <v>0</v>
      </c>
      <c r="N127" s="152">
        <v>5</v>
      </c>
      <c r="O127" s="152">
        <v>153</v>
      </c>
      <c r="P127" s="39">
        <f t="shared" si="24"/>
        <v>158</v>
      </c>
      <c r="Q127" s="48"/>
      <c r="IU127" s="67"/>
      <c r="IV127" s="67"/>
      <c r="IW127" s="67"/>
    </row>
    <row r="128" spans="1:257" s="131" customFormat="1" ht="13.5" customHeight="1" x14ac:dyDescent="0.2">
      <c r="A128" s="45">
        <v>107</v>
      </c>
      <c r="B128" s="136" t="s">
        <v>676</v>
      </c>
      <c r="C128" s="160" t="s">
        <v>205</v>
      </c>
      <c r="D128" s="160" t="s">
        <v>206</v>
      </c>
      <c r="E128" s="156">
        <v>1</v>
      </c>
      <c r="F128" s="156" t="s">
        <v>88</v>
      </c>
      <c r="G128" s="152">
        <v>36</v>
      </c>
      <c r="H128" s="152">
        <v>383</v>
      </c>
      <c r="I128" s="152">
        <v>0</v>
      </c>
      <c r="J128" s="152">
        <v>90</v>
      </c>
      <c r="K128" s="39">
        <f t="shared" si="23"/>
        <v>509</v>
      </c>
      <c r="L128" s="152">
        <v>0</v>
      </c>
      <c r="M128" s="152">
        <v>9</v>
      </c>
      <c r="N128" s="152">
        <v>13</v>
      </c>
      <c r="O128" s="152">
        <v>204</v>
      </c>
      <c r="P128" s="39">
        <f t="shared" si="24"/>
        <v>226</v>
      </c>
      <c r="Q128" s="48"/>
      <c r="IU128" s="67"/>
      <c r="IV128" s="67"/>
      <c r="IW128" s="67"/>
    </row>
    <row r="129" spans="1:257" s="131" customFormat="1" ht="27" x14ac:dyDescent="0.2">
      <c r="A129" s="45">
        <v>108</v>
      </c>
      <c r="B129" s="136" t="s">
        <v>676</v>
      </c>
      <c r="C129" s="160" t="s">
        <v>207</v>
      </c>
      <c r="D129" s="160" t="s">
        <v>208</v>
      </c>
      <c r="E129" s="156">
        <v>2</v>
      </c>
      <c r="F129" s="156" t="s">
        <v>88</v>
      </c>
      <c r="G129" s="152">
        <v>39</v>
      </c>
      <c r="H129" s="152">
        <v>45</v>
      </c>
      <c r="I129" s="152">
        <v>0</v>
      </c>
      <c r="J129" s="152">
        <v>112</v>
      </c>
      <c r="K129" s="39">
        <f t="shared" si="23"/>
        <v>196</v>
      </c>
      <c r="L129" s="152">
        <v>56</v>
      </c>
      <c r="M129" s="152">
        <v>77</v>
      </c>
      <c r="N129" s="152">
        <v>0</v>
      </c>
      <c r="O129" s="152">
        <v>207</v>
      </c>
      <c r="P129" s="39">
        <f t="shared" si="24"/>
        <v>340</v>
      </c>
      <c r="Q129" s="48"/>
      <c r="IU129" s="67"/>
      <c r="IV129" s="67"/>
      <c r="IW129" s="67"/>
    </row>
    <row r="130" spans="1:257" s="131" customFormat="1" x14ac:dyDescent="0.2">
      <c r="A130" s="45">
        <v>109</v>
      </c>
      <c r="B130" s="136" t="s">
        <v>676</v>
      </c>
      <c r="C130" s="155" t="s">
        <v>209</v>
      </c>
      <c r="D130" s="160" t="s">
        <v>210</v>
      </c>
      <c r="E130" s="156">
        <v>3</v>
      </c>
      <c r="F130" s="156" t="s">
        <v>88</v>
      </c>
      <c r="G130" s="152">
        <v>49</v>
      </c>
      <c r="H130" s="152">
        <v>57</v>
      </c>
      <c r="I130" s="152">
        <v>0</v>
      </c>
      <c r="J130" s="152">
        <v>161</v>
      </c>
      <c r="K130" s="39">
        <f t="shared" si="23"/>
        <v>267</v>
      </c>
      <c r="L130" s="152">
        <v>0</v>
      </c>
      <c r="M130" s="152">
        <v>0</v>
      </c>
      <c r="N130" s="152">
        <v>60</v>
      </c>
      <c r="O130" s="152">
        <v>140</v>
      </c>
      <c r="P130" s="39">
        <f t="shared" si="24"/>
        <v>200</v>
      </c>
      <c r="Q130" s="48"/>
      <c r="IU130" s="67"/>
      <c r="IV130" s="67"/>
      <c r="IW130" s="67"/>
    </row>
    <row r="131" spans="1:257" s="131" customFormat="1" x14ac:dyDescent="0.2">
      <c r="A131" s="45">
        <v>110</v>
      </c>
      <c r="B131" s="136" t="s">
        <v>676</v>
      </c>
      <c r="C131" s="155" t="s">
        <v>209</v>
      </c>
      <c r="D131" s="160" t="s">
        <v>210</v>
      </c>
      <c r="E131" s="156">
        <v>3</v>
      </c>
      <c r="F131" s="156" t="s">
        <v>92</v>
      </c>
      <c r="G131" s="152">
        <v>0</v>
      </c>
      <c r="H131" s="152">
        <v>0</v>
      </c>
      <c r="I131" s="152">
        <v>0</v>
      </c>
      <c r="J131" s="152">
        <v>0</v>
      </c>
      <c r="K131" s="39">
        <f t="shared" si="23"/>
        <v>0</v>
      </c>
      <c r="L131" s="152">
        <v>0</v>
      </c>
      <c r="M131" s="152">
        <v>0</v>
      </c>
      <c r="N131" s="152">
        <v>60</v>
      </c>
      <c r="O131" s="152">
        <v>34</v>
      </c>
      <c r="P131" s="39">
        <f t="shared" si="24"/>
        <v>94</v>
      </c>
      <c r="Q131" s="48"/>
      <c r="IU131" s="67"/>
      <c r="IV131" s="67"/>
      <c r="IW131" s="67"/>
    </row>
    <row r="132" spans="1:257" s="131" customFormat="1" x14ac:dyDescent="0.2">
      <c r="A132" s="45">
        <v>111</v>
      </c>
      <c r="B132" s="136" t="s">
        <v>676</v>
      </c>
      <c r="C132" s="155" t="s">
        <v>211</v>
      </c>
      <c r="D132" s="160" t="s">
        <v>212</v>
      </c>
      <c r="E132" s="156">
        <v>3</v>
      </c>
      <c r="F132" s="156" t="s">
        <v>88</v>
      </c>
      <c r="G132" s="152">
        <v>0</v>
      </c>
      <c r="H132" s="152">
        <v>0</v>
      </c>
      <c r="I132" s="152">
        <v>0</v>
      </c>
      <c r="J132" s="152">
        <v>0</v>
      </c>
      <c r="K132" s="39">
        <f t="shared" si="23"/>
        <v>0</v>
      </c>
      <c r="L132" s="152">
        <v>0</v>
      </c>
      <c r="M132" s="152">
        <v>0</v>
      </c>
      <c r="N132" s="152">
        <v>0</v>
      </c>
      <c r="O132" s="152">
        <v>0</v>
      </c>
      <c r="P132" s="39">
        <f t="shared" si="24"/>
        <v>0</v>
      </c>
      <c r="Q132" s="48"/>
      <c r="IU132" s="67"/>
      <c r="IV132" s="67"/>
      <c r="IW132" s="67"/>
    </row>
    <row r="133" spans="1:257" s="131" customFormat="1" x14ac:dyDescent="0.2">
      <c r="A133" s="45">
        <v>112</v>
      </c>
      <c r="B133" s="136" t="s">
        <v>676</v>
      </c>
      <c r="C133" s="155" t="s">
        <v>214</v>
      </c>
      <c r="D133" s="160" t="s">
        <v>215</v>
      </c>
      <c r="E133" s="156">
        <v>2</v>
      </c>
      <c r="F133" s="156" t="s">
        <v>88</v>
      </c>
      <c r="G133" s="152">
        <v>490</v>
      </c>
      <c r="H133" s="152">
        <v>84</v>
      </c>
      <c r="I133" s="152">
        <v>36</v>
      </c>
      <c r="J133" s="152">
        <v>32</v>
      </c>
      <c r="K133" s="39">
        <f t="shared" si="23"/>
        <v>642</v>
      </c>
      <c r="L133" s="152">
        <v>0</v>
      </c>
      <c r="M133" s="152">
        <v>0</v>
      </c>
      <c r="N133" s="152">
        <v>0</v>
      </c>
      <c r="O133" s="152">
        <v>773</v>
      </c>
      <c r="P133" s="39">
        <f t="shared" si="24"/>
        <v>773</v>
      </c>
      <c r="Q133" s="48"/>
      <c r="IU133" s="67"/>
      <c r="IV133" s="67"/>
      <c r="IW133" s="67"/>
    </row>
    <row r="134" spans="1:257" s="131" customFormat="1" ht="40.5" x14ac:dyDescent="0.2">
      <c r="A134" s="45">
        <v>113</v>
      </c>
      <c r="B134" s="136" t="s">
        <v>676</v>
      </c>
      <c r="C134" s="49" t="s">
        <v>216</v>
      </c>
      <c r="D134" s="49" t="s">
        <v>117</v>
      </c>
      <c r="E134" s="156">
        <v>1</v>
      </c>
      <c r="F134" s="156" t="s">
        <v>88</v>
      </c>
      <c r="G134" s="152">
        <v>0</v>
      </c>
      <c r="H134" s="152">
        <v>0</v>
      </c>
      <c r="I134" s="152">
        <v>0</v>
      </c>
      <c r="J134" s="152">
        <v>0</v>
      </c>
      <c r="K134" s="39">
        <f t="shared" si="23"/>
        <v>0</v>
      </c>
      <c r="L134" s="152">
        <v>0</v>
      </c>
      <c r="M134" s="152">
        <v>0</v>
      </c>
      <c r="N134" s="152">
        <v>0</v>
      </c>
      <c r="O134" s="152">
        <v>0</v>
      </c>
      <c r="P134" s="39">
        <f t="shared" si="24"/>
        <v>0</v>
      </c>
      <c r="Q134" s="51" t="s">
        <v>119</v>
      </c>
      <c r="IU134" s="67"/>
      <c r="IV134" s="67"/>
      <c r="IW134" s="67"/>
    </row>
    <row r="135" spans="1:257" s="131" customFormat="1" x14ac:dyDescent="0.2">
      <c r="A135" s="45">
        <v>114</v>
      </c>
      <c r="B135" s="136" t="s">
        <v>676</v>
      </c>
      <c r="C135" s="34" t="s">
        <v>217</v>
      </c>
      <c r="D135" s="49" t="s">
        <v>117</v>
      </c>
      <c r="E135" s="156">
        <v>1</v>
      </c>
      <c r="F135" s="156" t="s">
        <v>88</v>
      </c>
      <c r="G135" s="152">
        <v>0</v>
      </c>
      <c r="H135" s="152">
        <v>0</v>
      </c>
      <c r="I135" s="152">
        <v>0</v>
      </c>
      <c r="J135" s="152">
        <v>0</v>
      </c>
      <c r="K135" s="39">
        <f t="shared" si="23"/>
        <v>0</v>
      </c>
      <c r="L135" s="152">
        <v>0</v>
      </c>
      <c r="M135" s="152">
        <v>0</v>
      </c>
      <c r="N135" s="152">
        <v>0</v>
      </c>
      <c r="O135" s="152">
        <v>0</v>
      </c>
      <c r="P135" s="39">
        <f t="shared" si="24"/>
        <v>0</v>
      </c>
      <c r="Q135" s="51" t="s">
        <v>121</v>
      </c>
      <c r="IU135" s="67"/>
      <c r="IV135" s="67"/>
      <c r="IW135" s="67"/>
    </row>
    <row r="136" spans="1:257" s="131" customFormat="1" x14ac:dyDescent="0.2">
      <c r="A136" s="45">
        <v>115</v>
      </c>
      <c r="B136" s="136" t="s">
        <v>676</v>
      </c>
      <c r="C136" s="34" t="s">
        <v>218</v>
      </c>
      <c r="D136" s="49" t="s">
        <v>117</v>
      </c>
      <c r="E136" s="156">
        <v>1</v>
      </c>
      <c r="F136" s="156" t="s">
        <v>88</v>
      </c>
      <c r="G136" s="152">
        <v>0</v>
      </c>
      <c r="H136" s="152">
        <v>0</v>
      </c>
      <c r="I136" s="152">
        <v>0</v>
      </c>
      <c r="J136" s="152">
        <v>0</v>
      </c>
      <c r="K136" s="39">
        <f t="shared" si="23"/>
        <v>0</v>
      </c>
      <c r="L136" s="152">
        <v>0</v>
      </c>
      <c r="M136" s="152">
        <v>0</v>
      </c>
      <c r="N136" s="152">
        <v>0</v>
      </c>
      <c r="O136" s="152">
        <v>0</v>
      </c>
      <c r="P136" s="39">
        <f t="shared" si="24"/>
        <v>0</v>
      </c>
      <c r="Q136" s="51" t="s">
        <v>123</v>
      </c>
      <c r="IU136" s="67"/>
      <c r="IV136" s="67"/>
      <c r="IW136" s="67"/>
    </row>
    <row r="137" spans="1:257" s="131" customFormat="1" x14ac:dyDescent="0.2">
      <c r="A137" s="45">
        <v>116</v>
      </c>
      <c r="B137" s="136" t="s">
        <v>676</v>
      </c>
      <c r="C137" s="155" t="s">
        <v>219</v>
      </c>
      <c r="D137" s="160" t="s">
        <v>220</v>
      </c>
      <c r="E137" s="156">
        <v>1</v>
      </c>
      <c r="F137" s="156" t="s">
        <v>88</v>
      </c>
      <c r="G137" s="152">
        <v>34</v>
      </c>
      <c r="H137" s="152">
        <v>12</v>
      </c>
      <c r="I137" s="152">
        <v>0</v>
      </c>
      <c r="J137" s="152">
        <v>24</v>
      </c>
      <c r="K137" s="39">
        <f t="shared" si="23"/>
        <v>70</v>
      </c>
      <c r="L137" s="152">
        <v>0</v>
      </c>
      <c r="M137" s="152">
        <v>195</v>
      </c>
      <c r="N137" s="152">
        <v>0</v>
      </c>
      <c r="O137" s="152">
        <v>149</v>
      </c>
      <c r="P137" s="39">
        <f t="shared" si="24"/>
        <v>344</v>
      </c>
      <c r="Q137" s="48"/>
      <c r="IU137" s="67"/>
      <c r="IV137" s="67"/>
      <c r="IW137" s="67"/>
    </row>
    <row r="138" spans="1:257" s="131" customFormat="1" x14ac:dyDescent="0.2">
      <c r="A138" s="45">
        <v>117</v>
      </c>
      <c r="B138" s="136" t="s">
        <v>676</v>
      </c>
      <c r="C138" s="155" t="s">
        <v>219</v>
      </c>
      <c r="D138" s="160" t="s">
        <v>221</v>
      </c>
      <c r="E138" s="156">
        <v>1</v>
      </c>
      <c r="F138" s="156" t="s">
        <v>88</v>
      </c>
      <c r="G138" s="152">
        <v>36</v>
      </c>
      <c r="H138" s="152">
        <v>40</v>
      </c>
      <c r="I138" s="152">
        <v>0</v>
      </c>
      <c r="J138" s="152">
        <v>31</v>
      </c>
      <c r="K138" s="39">
        <f t="shared" si="23"/>
        <v>107</v>
      </c>
      <c r="L138" s="152">
        <v>0</v>
      </c>
      <c r="M138" s="152">
        <v>113</v>
      </c>
      <c r="N138" s="152">
        <v>9</v>
      </c>
      <c r="O138" s="152">
        <v>53</v>
      </c>
      <c r="P138" s="39">
        <f t="shared" si="24"/>
        <v>175</v>
      </c>
      <c r="Q138" s="48"/>
      <c r="IU138" s="67"/>
      <c r="IV138" s="67"/>
      <c r="IW138" s="67"/>
    </row>
    <row r="139" spans="1:257" s="131" customFormat="1" x14ac:dyDescent="0.2">
      <c r="A139" s="45">
        <v>118</v>
      </c>
      <c r="B139" s="136" t="s">
        <v>676</v>
      </c>
      <c r="C139" s="155" t="s">
        <v>219</v>
      </c>
      <c r="D139" s="160" t="s">
        <v>222</v>
      </c>
      <c r="E139" s="156">
        <v>2</v>
      </c>
      <c r="F139" s="156" t="s">
        <v>88</v>
      </c>
      <c r="G139" s="152">
        <v>0</v>
      </c>
      <c r="H139" s="152">
        <v>4</v>
      </c>
      <c r="I139" s="152">
        <v>0</v>
      </c>
      <c r="J139" s="152">
        <v>4</v>
      </c>
      <c r="K139" s="39">
        <f t="shared" si="23"/>
        <v>8</v>
      </c>
      <c r="L139" s="152">
        <v>0</v>
      </c>
      <c r="M139" s="152">
        <v>109</v>
      </c>
      <c r="N139" s="152">
        <v>6</v>
      </c>
      <c r="O139" s="152">
        <v>65</v>
      </c>
      <c r="P139" s="39">
        <f t="shared" si="24"/>
        <v>180</v>
      </c>
      <c r="Q139" s="48"/>
      <c r="IU139" s="67"/>
      <c r="IV139" s="67"/>
      <c r="IW139" s="67"/>
    </row>
    <row r="140" spans="1:257" s="131" customFormat="1" ht="27" x14ac:dyDescent="0.2">
      <c r="A140" s="45">
        <v>119</v>
      </c>
      <c r="B140" s="136" t="s">
        <v>676</v>
      </c>
      <c r="C140" s="155" t="s">
        <v>219</v>
      </c>
      <c r="D140" s="160" t="s">
        <v>223</v>
      </c>
      <c r="E140" s="156">
        <v>3</v>
      </c>
      <c r="F140" s="156" t="s">
        <v>88</v>
      </c>
      <c r="G140" s="152">
        <v>111</v>
      </c>
      <c r="H140" s="152">
        <v>3</v>
      </c>
      <c r="I140" s="152">
        <v>0</v>
      </c>
      <c r="J140" s="152">
        <v>3</v>
      </c>
      <c r="K140" s="39">
        <f t="shared" si="23"/>
        <v>117</v>
      </c>
      <c r="L140" s="152">
        <v>0</v>
      </c>
      <c r="M140" s="152">
        <v>12</v>
      </c>
      <c r="N140" s="152">
        <v>4</v>
      </c>
      <c r="O140" s="152">
        <v>28</v>
      </c>
      <c r="P140" s="39">
        <f t="shared" si="24"/>
        <v>44</v>
      </c>
      <c r="Q140" s="48"/>
      <c r="IU140" s="67"/>
      <c r="IV140" s="67"/>
      <c r="IW140" s="67"/>
    </row>
    <row r="141" spans="1:257" s="131" customFormat="1" x14ac:dyDescent="0.2">
      <c r="A141" s="45">
        <v>120</v>
      </c>
      <c r="B141" s="136" t="s">
        <v>676</v>
      </c>
      <c r="C141" s="155" t="s">
        <v>219</v>
      </c>
      <c r="D141" s="160" t="s">
        <v>224</v>
      </c>
      <c r="E141" s="156">
        <v>2</v>
      </c>
      <c r="F141" s="156" t="s">
        <v>88</v>
      </c>
      <c r="G141" s="152">
        <v>20</v>
      </c>
      <c r="H141" s="152">
        <v>26</v>
      </c>
      <c r="I141" s="152">
        <v>0</v>
      </c>
      <c r="J141" s="152">
        <v>2</v>
      </c>
      <c r="K141" s="39">
        <f t="shared" si="23"/>
        <v>48</v>
      </c>
      <c r="L141" s="152">
        <v>0</v>
      </c>
      <c r="M141" s="152">
        <v>79</v>
      </c>
      <c r="N141" s="152">
        <v>0</v>
      </c>
      <c r="O141" s="152">
        <v>61</v>
      </c>
      <c r="P141" s="39">
        <f t="shared" si="24"/>
        <v>140</v>
      </c>
      <c r="Q141" s="48"/>
      <c r="IU141" s="67"/>
      <c r="IV141" s="67"/>
      <c r="IW141" s="67"/>
    </row>
    <row r="142" spans="1:257" s="131" customFormat="1" x14ac:dyDescent="0.2">
      <c r="A142" s="45">
        <v>121</v>
      </c>
      <c r="B142" s="136" t="s">
        <v>676</v>
      </c>
      <c r="C142" s="155" t="s">
        <v>225</v>
      </c>
      <c r="D142" s="160" t="s">
        <v>226</v>
      </c>
      <c r="E142" s="156">
        <v>3</v>
      </c>
      <c r="F142" s="156" t="s">
        <v>88</v>
      </c>
      <c r="G142" s="152">
        <v>124</v>
      </c>
      <c r="H142" s="152">
        <v>0</v>
      </c>
      <c r="I142" s="152">
        <v>0</v>
      </c>
      <c r="J142" s="152">
        <v>0</v>
      </c>
      <c r="K142" s="39">
        <f t="shared" si="23"/>
        <v>124</v>
      </c>
      <c r="L142" s="152">
        <v>0</v>
      </c>
      <c r="M142" s="152">
        <v>0</v>
      </c>
      <c r="N142" s="152">
        <v>0</v>
      </c>
      <c r="O142" s="152">
        <v>20</v>
      </c>
      <c r="P142" s="39">
        <f t="shared" si="24"/>
        <v>20</v>
      </c>
      <c r="Q142" s="48"/>
      <c r="IU142" s="67"/>
      <c r="IV142" s="67"/>
      <c r="IW142" s="67"/>
    </row>
    <row r="143" spans="1:257" s="131" customFormat="1" ht="27" x14ac:dyDescent="0.2">
      <c r="A143" s="45">
        <v>122</v>
      </c>
      <c r="B143" s="136" t="s">
        <v>676</v>
      </c>
      <c r="C143" s="160" t="s">
        <v>227</v>
      </c>
      <c r="D143" s="160" t="s">
        <v>228</v>
      </c>
      <c r="E143" s="157">
        <v>2</v>
      </c>
      <c r="F143" s="157" t="s">
        <v>88</v>
      </c>
      <c r="G143" s="168">
        <v>0</v>
      </c>
      <c r="H143" s="152">
        <v>0</v>
      </c>
      <c r="I143" s="152">
        <v>0</v>
      </c>
      <c r="J143" s="152">
        <v>2240</v>
      </c>
      <c r="K143" s="39">
        <f t="shared" si="23"/>
        <v>2240</v>
      </c>
      <c r="L143" s="152">
        <v>0</v>
      </c>
      <c r="M143" s="152">
        <v>0</v>
      </c>
      <c r="N143" s="152">
        <v>0</v>
      </c>
      <c r="O143" s="152">
        <v>0</v>
      </c>
      <c r="P143" s="39">
        <f t="shared" si="24"/>
        <v>0</v>
      </c>
      <c r="Q143" s="52" t="s">
        <v>230</v>
      </c>
      <c r="IU143" s="67"/>
      <c r="IV143" s="67"/>
      <c r="IW143" s="67"/>
    </row>
    <row r="144" spans="1:257" s="131" customFormat="1" x14ac:dyDescent="0.2">
      <c r="A144" s="45">
        <v>123</v>
      </c>
      <c r="B144" s="136" t="s">
        <v>676</v>
      </c>
      <c r="C144" s="153" t="s">
        <v>677</v>
      </c>
      <c r="D144" s="154" t="s">
        <v>538</v>
      </c>
      <c r="E144" s="40"/>
      <c r="F144" s="40" t="s">
        <v>640</v>
      </c>
      <c r="G144" s="168">
        <v>708</v>
      </c>
      <c r="H144" s="152">
        <v>0</v>
      </c>
      <c r="I144" s="152">
        <v>0</v>
      </c>
      <c r="J144" s="152">
        <v>99</v>
      </c>
      <c r="K144" s="39">
        <f t="shared" si="23"/>
        <v>807</v>
      </c>
      <c r="L144" s="152">
        <v>0</v>
      </c>
      <c r="M144" s="152">
        <v>0</v>
      </c>
      <c r="N144" s="152">
        <v>0</v>
      </c>
      <c r="O144" s="152">
        <v>0</v>
      </c>
      <c r="P144" s="39">
        <f t="shared" si="24"/>
        <v>0</v>
      </c>
      <c r="Q144" s="114">
        <v>10</v>
      </c>
      <c r="IU144" s="67"/>
      <c r="IV144" s="67"/>
      <c r="IW144" s="67"/>
    </row>
    <row r="145" spans="1:257" s="131" customFormat="1" x14ac:dyDescent="0.2">
      <c r="A145" s="140"/>
      <c r="B145" s="141" t="s">
        <v>641</v>
      </c>
      <c r="C145" s="142"/>
      <c r="D145" s="142"/>
      <c r="E145" s="144"/>
      <c r="F145" s="144"/>
      <c r="G145" s="39">
        <f t="shared" ref="G145:P145" si="25">SUM(G118:G144)</f>
        <v>22354</v>
      </c>
      <c r="H145" s="39">
        <f t="shared" si="25"/>
        <v>4744</v>
      </c>
      <c r="I145" s="39">
        <f t="shared" si="25"/>
        <v>1608</v>
      </c>
      <c r="J145" s="39">
        <f t="shared" si="25"/>
        <v>4461</v>
      </c>
      <c r="K145" s="39">
        <f t="shared" si="25"/>
        <v>33167</v>
      </c>
      <c r="L145" s="39">
        <f t="shared" si="25"/>
        <v>56</v>
      </c>
      <c r="M145" s="39">
        <f t="shared" si="25"/>
        <v>1045</v>
      </c>
      <c r="N145" s="39">
        <f t="shared" si="25"/>
        <v>518</v>
      </c>
      <c r="O145" s="39">
        <f t="shared" si="25"/>
        <v>13914</v>
      </c>
      <c r="P145" s="39">
        <f t="shared" si="25"/>
        <v>15533</v>
      </c>
      <c r="Q145" s="145"/>
      <c r="IU145" s="67"/>
      <c r="IV145" s="67"/>
      <c r="IW145" s="67"/>
    </row>
    <row r="146" spans="1:257" s="135" customFormat="1" ht="27" customHeight="1" x14ac:dyDescent="0.2">
      <c r="A146" s="169">
        <v>124</v>
      </c>
      <c r="B146" s="136" t="s">
        <v>678</v>
      </c>
      <c r="C146" s="160" t="s">
        <v>231</v>
      </c>
      <c r="D146" s="160" t="s">
        <v>232</v>
      </c>
      <c r="E146" s="170">
        <v>2</v>
      </c>
      <c r="F146" s="170" t="s">
        <v>88</v>
      </c>
      <c r="G146" s="163">
        <v>2259</v>
      </c>
      <c r="H146" s="163">
        <v>1783</v>
      </c>
      <c r="I146" s="163">
        <v>39</v>
      </c>
      <c r="J146" s="163">
        <v>121</v>
      </c>
      <c r="K146" s="164">
        <f t="shared" ref="K146:K164" si="26">SUM(G146:J146)</f>
        <v>4202</v>
      </c>
      <c r="L146" s="163">
        <v>0</v>
      </c>
      <c r="M146" s="163">
        <v>0</v>
      </c>
      <c r="N146" s="163">
        <v>11</v>
      </c>
      <c r="O146" s="163">
        <v>3265</v>
      </c>
      <c r="P146" s="164">
        <f t="shared" ref="P146:P164" si="27">SUM(L146:O146)</f>
        <v>3276</v>
      </c>
      <c r="Q146" s="52"/>
      <c r="IU146" s="165"/>
      <c r="IV146" s="165"/>
      <c r="IW146" s="165"/>
    </row>
    <row r="147" spans="1:257" s="135" customFormat="1" ht="27" customHeight="1" x14ac:dyDescent="0.2">
      <c r="A147" s="169">
        <v>125</v>
      </c>
      <c r="B147" s="136" t="s">
        <v>678</v>
      </c>
      <c r="C147" s="160" t="s">
        <v>231</v>
      </c>
      <c r="D147" s="160" t="s">
        <v>232</v>
      </c>
      <c r="E147" s="170">
        <v>2</v>
      </c>
      <c r="F147" s="170" t="s">
        <v>92</v>
      </c>
      <c r="G147" s="163">
        <v>413</v>
      </c>
      <c r="H147" s="163">
        <v>0</v>
      </c>
      <c r="I147" s="163">
        <v>0</v>
      </c>
      <c r="J147" s="163">
        <v>0</v>
      </c>
      <c r="K147" s="164">
        <f t="shared" si="26"/>
        <v>413</v>
      </c>
      <c r="L147" s="163">
        <v>0</v>
      </c>
      <c r="M147" s="163">
        <v>0</v>
      </c>
      <c r="N147" s="163">
        <v>0</v>
      </c>
      <c r="O147" s="163">
        <v>0</v>
      </c>
      <c r="P147" s="164">
        <f t="shared" si="27"/>
        <v>0</v>
      </c>
      <c r="Q147" s="52"/>
      <c r="IU147" s="165"/>
      <c r="IV147" s="165"/>
      <c r="IW147" s="165"/>
    </row>
    <row r="148" spans="1:257" s="135" customFormat="1" ht="27" customHeight="1" x14ac:dyDescent="0.2">
      <c r="A148" s="169">
        <v>126</v>
      </c>
      <c r="B148" s="136" t="s">
        <v>678</v>
      </c>
      <c r="C148" s="160" t="s">
        <v>233</v>
      </c>
      <c r="D148" s="160" t="s">
        <v>232</v>
      </c>
      <c r="E148" s="170">
        <v>2</v>
      </c>
      <c r="F148" s="170" t="s">
        <v>88</v>
      </c>
      <c r="G148" s="163">
        <v>495</v>
      </c>
      <c r="H148" s="163">
        <v>3250</v>
      </c>
      <c r="I148" s="163">
        <v>70</v>
      </c>
      <c r="J148" s="163">
        <v>149</v>
      </c>
      <c r="K148" s="164">
        <f t="shared" si="26"/>
        <v>3964</v>
      </c>
      <c r="L148" s="163">
        <v>0</v>
      </c>
      <c r="M148" s="163">
        <v>0</v>
      </c>
      <c r="N148" s="163">
        <v>0</v>
      </c>
      <c r="O148" s="163">
        <v>2093</v>
      </c>
      <c r="P148" s="164">
        <f t="shared" si="27"/>
        <v>2093</v>
      </c>
      <c r="Q148" s="52"/>
      <c r="IU148" s="165"/>
      <c r="IV148" s="165"/>
      <c r="IW148" s="165"/>
    </row>
    <row r="149" spans="1:257" s="135" customFormat="1" ht="27" customHeight="1" x14ac:dyDescent="0.2">
      <c r="A149" s="169">
        <v>127</v>
      </c>
      <c r="B149" s="136" t="s">
        <v>678</v>
      </c>
      <c r="C149" s="160" t="s">
        <v>233</v>
      </c>
      <c r="D149" s="160" t="s">
        <v>232</v>
      </c>
      <c r="E149" s="170">
        <v>2</v>
      </c>
      <c r="F149" s="170" t="s">
        <v>92</v>
      </c>
      <c r="G149" s="163">
        <v>0</v>
      </c>
      <c r="H149" s="163">
        <v>0</v>
      </c>
      <c r="I149" s="163">
        <v>0</v>
      </c>
      <c r="J149" s="163">
        <v>1827</v>
      </c>
      <c r="K149" s="164">
        <f t="shared" si="26"/>
        <v>1827</v>
      </c>
      <c r="L149" s="163">
        <v>0</v>
      </c>
      <c r="M149" s="163">
        <v>0</v>
      </c>
      <c r="N149" s="163">
        <v>0</v>
      </c>
      <c r="O149" s="163">
        <v>0</v>
      </c>
      <c r="P149" s="164">
        <f t="shared" si="27"/>
        <v>0</v>
      </c>
      <c r="Q149" s="52"/>
      <c r="IU149" s="165"/>
      <c r="IV149" s="165"/>
      <c r="IW149" s="165"/>
    </row>
    <row r="150" spans="1:257" s="135" customFormat="1" ht="27" customHeight="1" x14ac:dyDescent="0.2">
      <c r="A150" s="169">
        <v>128</v>
      </c>
      <c r="B150" s="136" t="s">
        <v>678</v>
      </c>
      <c r="C150" s="160" t="s">
        <v>234</v>
      </c>
      <c r="D150" s="160" t="s">
        <v>232</v>
      </c>
      <c r="E150" s="170">
        <v>1</v>
      </c>
      <c r="F150" s="170" t="s">
        <v>88</v>
      </c>
      <c r="G150" s="163">
        <v>846</v>
      </c>
      <c r="H150" s="163">
        <v>432</v>
      </c>
      <c r="I150" s="163">
        <v>0</v>
      </c>
      <c r="J150" s="163">
        <v>34</v>
      </c>
      <c r="K150" s="164">
        <f t="shared" si="26"/>
        <v>1312</v>
      </c>
      <c r="L150" s="163">
        <v>0</v>
      </c>
      <c r="M150" s="163">
        <v>0</v>
      </c>
      <c r="N150" s="163">
        <v>3</v>
      </c>
      <c r="O150" s="163">
        <v>516</v>
      </c>
      <c r="P150" s="164">
        <f t="shared" si="27"/>
        <v>519</v>
      </c>
      <c r="Q150" s="52"/>
      <c r="IU150" s="165"/>
      <c r="IV150" s="165"/>
      <c r="IW150" s="165"/>
    </row>
    <row r="151" spans="1:257" s="135" customFormat="1" ht="27" customHeight="1" x14ac:dyDescent="0.2">
      <c r="A151" s="169">
        <v>129</v>
      </c>
      <c r="B151" s="136" t="s">
        <v>678</v>
      </c>
      <c r="C151" s="160" t="s">
        <v>235</v>
      </c>
      <c r="D151" s="160" t="s">
        <v>232</v>
      </c>
      <c r="E151" s="170">
        <v>3</v>
      </c>
      <c r="F151" s="170" t="s">
        <v>88</v>
      </c>
      <c r="G151" s="163">
        <v>2309</v>
      </c>
      <c r="H151" s="163">
        <v>2562</v>
      </c>
      <c r="I151" s="163">
        <v>164</v>
      </c>
      <c r="J151" s="163">
        <v>368</v>
      </c>
      <c r="K151" s="164">
        <f t="shared" si="26"/>
        <v>5403</v>
      </c>
      <c r="L151" s="163">
        <v>0</v>
      </c>
      <c r="M151" s="163">
        <v>0</v>
      </c>
      <c r="N151" s="163">
        <v>37</v>
      </c>
      <c r="O151" s="163">
        <v>3260</v>
      </c>
      <c r="P151" s="164">
        <f t="shared" si="27"/>
        <v>3297</v>
      </c>
      <c r="Q151" s="52"/>
      <c r="IU151" s="165"/>
      <c r="IV151" s="165"/>
      <c r="IW151" s="165"/>
    </row>
    <row r="152" spans="1:257" s="135" customFormat="1" ht="27" customHeight="1" x14ac:dyDescent="0.2">
      <c r="A152" s="169">
        <v>130</v>
      </c>
      <c r="B152" s="136" t="s">
        <v>678</v>
      </c>
      <c r="C152" s="160" t="s">
        <v>235</v>
      </c>
      <c r="D152" s="160" t="s">
        <v>232</v>
      </c>
      <c r="E152" s="170">
        <v>3</v>
      </c>
      <c r="F152" s="170" t="s">
        <v>92</v>
      </c>
      <c r="G152" s="163">
        <v>4262</v>
      </c>
      <c r="H152" s="163">
        <v>0</v>
      </c>
      <c r="I152" s="163">
        <v>0</v>
      </c>
      <c r="J152" s="163">
        <v>0</v>
      </c>
      <c r="K152" s="164">
        <f t="shared" si="26"/>
        <v>4262</v>
      </c>
      <c r="L152" s="163">
        <v>0</v>
      </c>
      <c r="M152" s="163">
        <v>0</v>
      </c>
      <c r="N152" s="163">
        <v>0</v>
      </c>
      <c r="O152" s="163">
        <v>25</v>
      </c>
      <c r="P152" s="164">
        <f t="shared" si="27"/>
        <v>25</v>
      </c>
      <c r="Q152" s="52"/>
      <c r="IU152" s="165"/>
      <c r="IV152" s="165"/>
      <c r="IW152" s="165"/>
    </row>
    <row r="153" spans="1:257" s="135" customFormat="1" ht="27" customHeight="1" x14ac:dyDescent="0.2">
      <c r="A153" s="169">
        <v>131</v>
      </c>
      <c r="B153" s="136" t="s">
        <v>678</v>
      </c>
      <c r="C153" s="160" t="s">
        <v>236</v>
      </c>
      <c r="D153" s="160" t="s">
        <v>232</v>
      </c>
      <c r="E153" s="170">
        <v>2</v>
      </c>
      <c r="F153" s="170" t="s">
        <v>88</v>
      </c>
      <c r="G153" s="163">
        <v>727</v>
      </c>
      <c r="H153" s="163">
        <v>828</v>
      </c>
      <c r="I153" s="163">
        <v>124</v>
      </c>
      <c r="J153" s="163">
        <v>154</v>
      </c>
      <c r="K153" s="164">
        <f t="shared" si="26"/>
        <v>1833</v>
      </c>
      <c r="L153" s="163">
        <v>0</v>
      </c>
      <c r="M153" s="163">
        <v>123</v>
      </c>
      <c r="N153" s="163">
        <v>221</v>
      </c>
      <c r="O153" s="163">
        <v>2264</v>
      </c>
      <c r="P153" s="164">
        <f t="shared" si="27"/>
        <v>2608</v>
      </c>
      <c r="Q153" s="52"/>
      <c r="IU153" s="165"/>
      <c r="IV153" s="165"/>
      <c r="IW153" s="165"/>
    </row>
    <row r="154" spans="1:257" s="135" customFormat="1" ht="27" customHeight="1" x14ac:dyDescent="0.2">
      <c r="A154" s="169">
        <v>132</v>
      </c>
      <c r="B154" s="136" t="s">
        <v>678</v>
      </c>
      <c r="C154" s="160" t="s">
        <v>236</v>
      </c>
      <c r="D154" s="160" t="s">
        <v>232</v>
      </c>
      <c r="E154" s="170">
        <v>2</v>
      </c>
      <c r="F154" s="170" t="s">
        <v>92</v>
      </c>
      <c r="G154" s="163">
        <v>0</v>
      </c>
      <c r="H154" s="163">
        <v>0</v>
      </c>
      <c r="I154" s="163">
        <v>0</v>
      </c>
      <c r="J154" s="163">
        <v>0</v>
      </c>
      <c r="K154" s="164">
        <f t="shared" si="26"/>
        <v>0</v>
      </c>
      <c r="L154" s="163">
        <v>0</v>
      </c>
      <c r="M154" s="163">
        <v>0</v>
      </c>
      <c r="N154" s="163">
        <v>329</v>
      </c>
      <c r="O154" s="163">
        <v>0</v>
      </c>
      <c r="P154" s="164">
        <f t="shared" si="27"/>
        <v>329</v>
      </c>
      <c r="Q154" s="52"/>
      <c r="IU154" s="165"/>
      <c r="IV154" s="165"/>
      <c r="IW154" s="165"/>
    </row>
    <row r="155" spans="1:257" s="135" customFormat="1" ht="27" customHeight="1" x14ac:dyDescent="0.2">
      <c r="A155" s="169">
        <v>133</v>
      </c>
      <c r="B155" s="136" t="s">
        <v>678</v>
      </c>
      <c r="C155" s="160" t="s">
        <v>237</v>
      </c>
      <c r="D155" s="160" t="s">
        <v>232</v>
      </c>
      <c r="E155" s="170">
        <v>2</v>
      </c>
      <c r="F155" s="170" t="s">
        <v>88</v>
      </c>
      <c r="G155" s="163">
        <v>0</v>
      </c>
      <c r="H155" s="163">
        <v>132</v>
      </c>
      <c r="I155" s="163">
        <v>0</v>
      </c>
      <c r="J155" s="163">
        <v>0</v>
      </c>
      <c r="K155" s="164">
        <f t="shared" si="26"/>
        <v>132</v>
      </c>
      <c r="L155" s="163">
        <v>0</v>
      </c>
      <c r="M155" s="163">
        <v>0</v>
      </c>
      <c r="N155" s="163">
        <v>0</v>
      </c>
      <c r="O155" s="163">
        <v>923</v>
      </c>
      <c r="P155" s="164">
        <f t="shared" si="27"/>
        <v>923</v>
      </c>
      <c r="Q155" s="52"/>
      <c r="IU155" s="165"/>
      <c r="IV155" s="165"/>
      <c r="IW155" s="165"/>
    </row>
    <row r="156" spans="1:257" s="135" customFormat="1" ht="27" customHeight="1" x14ac:dyDescent="0.2">
      <c r="A156" s="169">
        <v>134</v>
      </c>
      <c r="B156" s="136" t="s">
        <v>678</v>
      </c>
      <c r="C156" s="160" t="s">
        <v>238</v>
      </c>
      <c r="D156" s="160" t="s">
        <v>232</v>
      </c>
      <c r="E156" s="170">
        <v>2</v>
      </c>
      <c r="F156" s="170" t="s">
        <v>88</v>
      </c>
      <c r="G156" s="163">
        <v>0</v>
      </c>
      <c r="H156" s="163">
        <v>456</v>
      </c>
      <c r="I156" s="163">
        <v>0</v>
      </c>
      <c r="J156" s="163">
        <v>5</v>
      </c>
      <c r="K156" s="164">
        <f t="shared" si="26"/>
        <v>461</v>
      </c>
      <c r="L156" s="163">
        <v>0</v>
      </c>
      <c r="M156" s="163">
        <v>0</v>
      </c>
      <c r="N156" s="163">
        <v>0</v>
      </c>
      <c r="O156" s="163">
        <v>155</v>
      </c>
      <c r="P156" s="164">
        <f t="shared" si="27"/>
        <v>155</v>
      </c>
      <c r="Q156" s="52"/>
      <c r="IU156" s="165"/>
      <c r="IV156" s="165"/>
      <c r="IW156" s="165"/>
    </row>
    <row r="157" spans="1:257" s="135" customFormat="1" ht="27" customHeight="1" x14ac:dyDescent="0.2">
      <c r="A157" s="169">
        <v>135</v>
      </c>
      <c r="B157" s="136" t="s">
        <v>678</v>
      </c>
      <c r="C157" s="160" t="s">
        <v>239</v>
      </c>
      <c r="D157" s="160" t="s">
        <v>240</v>
      </c>
      <c r="E157" s="170">
        <v>2</v>
      </c>
      <c r="F157" s="170" t="s">
        <v>88</v>
      </c>
      <c r="G157" s="163">
        <v>3003</v>
      </c>
      <c r="H157" s="163">
        <v>3006</v>
      </c>
      <c r="I157" s="163">
        <v>389</v>
      </c>
      <c r="J157" s="163">
        <v>257</v>
      </c>
      <c r="K157" s="164">
        <f t="shared" si="26"/>
        <v>6655</v>
      </c>
      <c r="L157" s="163">
        <v>0</v>
      </c>
      <c r="M157" s="163">
        <v>34</v>
      </c>
      <c r="N157" s="163">
        <v>96</v>
      </c>
      <c r="O157" s="163">
        <v>1562</v>
      </c>
      <c r="P157" s="164">
        <f t="shared" si="27"/>
        <v>1692</v>
      </c>
      <c r="Q157" s="52"/>
      <c r="IU157" s="165"/>
      <c r="IV157" s="165"/>
      <c r="IW157" s="165"/>
    </row>
    <row r="158" spans="1:257" s="135" customFormat="1" ht="27" customHeight="1" x14ac:dyDescent="0.2">
      <c r="A158" s="169">
        <v>136</v>
      </c>
      <c r="B158" s="136" t="s">
        <v>678</v>
      </c>
      <c r="C158" s="160" t="s">
        <v>239</v>
      </c>
      <c r="D158" s="160" t="s">
        <v>240</v>
      </c>
      <c r="E158" s="170">
        <v>2</v>
      </c>
      <c r="F158" s="170" t="s">
        <v>92</v>
      </c>
      <c r="G158" s="163">
        <v>0</v>
      </c>
      <c r="H158" s="163">
        <v>21</v>
      </c>
      <c r="I158" s="163">
        <v>0</v>
      </c>
      <c r="J158" s="163">
        <v>0</v>
      </c>
      <c r="K158" s="164">
        <f t="shared" si="26"/>
        <v>21</v>
      </c>
      <c r="L158" s="163">
        <v>0</v>
      </c>
      <c r="M158" s="163">
        <v>0</v>
      </c>
      <c r="N158" s="163">
        <v>88</v>
      </c>
      <c r="O158" s="163">
        <v>0</v>
      </c>
      <c r="P158" s="164">
        <f t="shared" si="27"/>
        <v>88</v>
      </c>
      <c r="Q158" s="52"/>
      <c r="IU158" s="165"/>
      <c r="IV158" s="165"/>
      <c r="IW158" s="165"/>
    </row>
    <row r="159" spans="1:257" s="135" customFormat="1" ht="27" customHeight="1" x14ac:dyDescent="0.2">
      <c r="A159" s="169">
        <v>137</v>
      </c>
      <c r="B159" s="136" t="s">
        <v>678</v>
      </c>
      <c r="C159" s="160" t="s">
        <v>241</v>
      </c>
      <c r="D159" s="160" t="s">
        <v>242</v>
      </c>
      <c r="E159" s="170">
        <v>2</v>
      </c>
      <c r="F159" s="170" t="s">
        <v>88</v>
      </c>
      <c r="G159" s="163">
        <v>4936</v>
      </c>
      <c r="H159" s="163">
        <v>2594</v>
      </c>
      <c r="I159" s="163">
        <v>0</v>
      </c>
      <c r="J159" s="163">
        <v>90</v>
      </c>
      <c r="K159" s="164">
        <f t="shared" si="26"/>
        <v>7620</v>
      </c>
      <c r="L159" s="163">
        <v>0</v>
      </c>
      <c r="M159" s="163">
        <v>26</v>
      </c>
      <c r="N159" s="163">
        <v>33</v>
      </c>
      <c r="O159" s="163">
        <v>1870</v>
      </c>
      <c r="P159" s="164">
        <f t="shared" si="27"/>
        <v>1929</v>
      </c>
      <c r="Q159" s="52"/>
      <c r="IU159" s="165"/>
      <c r="IV159" s="165"/>
      <c r="IW159" s="165"/>
    </row>
    <row r="160" spans="1:257" s="135" customFormat="1" ht="27" customHeight="1" x14ac:dyDescent="0.2">
      <c r="A160" s="169">
        <v>138</v>
      </c>
      <c r="B160" s="136" t="s">
        <v>678</v>
      </c>
      <c r="C160" s="160" t="s">
        <v>241</v>
      </c>
      <c r="D160" s="160" t="s">
        <v>243</v>
      </c>
      <c r="E160" s="170">
        <v>1</v>
      </c>
      <c r="F160" s="170" t="s">
        <v>88</v>
      </c>
      <c r="G160" s="163">
        <v>4923</v>
      </c>
      <c r="H160" s="163">
        <v>3023</v>
      </c>
      <c r="I160" s="163">
        <v>180</v>
      </c>
      <c r="J160" s="163">
        <v>551</v>
      </c>
      <c r="K160" s="164">
        <f t="shared" si="26"/>
        <v>8677</v>
      </c>
      <c r="L160" s="163">
        <v>0</v>
      </c>
      <c r="M160" s="163">
        <v>0</v>
      </c>
      <c r="N160" s="163">
        <v>355</v>
      </c>
      <c r="O160" s="163">
        <v>5255</v>
      </c>
      <c r="P160" s="164">
        <f t="shared" si="27"/>
        <v>5610</v>
      </c>
      <c r="Q160" s="52"/>
      <c r="IU160" s="165"/>
      <c r="IV160" s="165"/>
      <c r="IW160" s="165"/>
    </row>
    <row r="161" spans="1:257" s="135" customFormat="1" ht="27" customHeight="1" x14ac:dyDescent="0.2">
      <c r="A161" s="169">
        <v>139</v>
      </c>
      <c r="B161" s="136" t="s">
        <v>678</v>
      </c>
      <c r="C161" s="160" t="s">
        <v>241</v>
      </c>
      <c r="D161" s="160" t="s">
        <v>243</v>
      </c>
      <c r="E161" s="170">
        <v>1</v>
      </c>
      <c r="F161" s="170" t="s">
        <v>92</v>
      </c>
      <c r="G161" s="163">
        <v>0</v>
      </c>
      <c r="H161" s="163">
        <v>0</v>
      </c>
      <c r="I161" s="163">
        <v>0</v>
      </c>
      <c r="J161" s="163">
        <v>153</v>
      </c>
      <c r="K161" s="164">
        <f t="shared" si="26"/>
        <v>153</v>
      </c>
      <c r="L161" s="163">
        <v>0</v>
      </c>
      <c r="M161" s="163">
        <v>0</v>
      </c>
      <c r="N161" s="163">
        <v>600</v>
      </c>
      <c r="O161" s="163">
        <v>11</v>
      </c>
      <c r="P161" s="164">
        <f t="shared" si="27"/>
        <v>611</v>
      </c>
      <c r="Q161" s="52"/>
      <c r="IU161" s="165"/>
      <c r="IV161" s="165"/>
      <c r="IW161" s="165"/>
    </row>
    <row r="162" spans="1:257" s="135" customFormat="1" ht="27" customHeight="1" x14ac:dyDescent="0.2">
      <c r="A162" s="169">
        <v>140</v>
      </c>
      <c r="B162" s="136" t="s">
        <v>678</v>
      </c>
      <c r="C162" s="160" t="s">
        <v>241</v>
      </c>
      <c r="D162" s="160" t="s">
        <v>244</v>
      </c>
      <c r="E162" s="170">
        <v>2</v>
      </c>
      <c r="F162" s="170" t="s">
        <v>88</v>
      </c>
      <c r="G162" s="163">
        <v>3754</v>
      </c>
      <c r="H162" s="163">
        <v>2332</v>
      </c>
      <c r="I162" s="163">
        <v>370</v>
      </c>
      <c r="J162" s="163">
        <v>248</v>
      </c>
      <c r="K162" s="164">
        <f t="shared" si="26"/>
        <v>6704</v>
      </c>
      <c r="L162" s="163">
        <v>184</v>
      </c>
      <c r="M162" s="163">
        <v>127</v>
      </c>
      <c r="N162" s="163">
        <v>72</v>
      </c>
      <c r="O162" s="163">
        <v>2060</v>
      </c>
      <c r="P162" s="164">
        <f t="shared" si="27"/>
        <v>2443</v>
      </c>
      <c r="Q162" s="52"/>
      <c r="IU162" s="165"/>
      <c r="IV162" s="165"/>
      <c r="IW162" s="165"/>
    </row>
    <row r="163" spans="1:257" s="135" customFormat="1" ht="27" customHeight="1" x14ac:dyDescent="0.2">
      <c r="A163" s="169">
        <v>141</v>
      </c>
      <c r="B163" s="136" t="s">
        <v>678</v>
      </c>
      <c r="C163" s="160" t="s">
        <v>245</v>
      </c>
      <c r="D163" s="160" t="s">
        <v>246</v>
      </c>
      <c r="E163" s="170">
        <v>1</v>
      </c>
      <c r="F163" s="170" t="s">
        <v>88</v>
      </c>
      <c r="G163" s="163">
        <v>0</v>
      </c>
      <c r="H163" s="163">
        <v>0</v>
      </c>
      <c r="I163" s="163">
        <v>0</v>
      </c>
      <c r="J163" s="163">
        <v>0</v>
      </c>
      <c r="K163" s="164">
        <f t="shared" si="26"/>
        <v>0</v>
      </c>
      <c r="L163" s="163">
        <v>227</v>
      </c>
      <c r="M163" s="163">
        <v>0</v>
      </c>
      <c r="N163" s="163">
        <v>0</v>
      </c>
      <c r="O163" s="163">
        <v>61</v>
      </c>
      <c r="P163" s="164">
        <f t="shared" si="27"/>
        <v>288</v>
      </c>
      <c r="Q163" s="52"/>
      <c r="IU163" s="165"/>
      <c r="IV163" s="165"/>
      <c r="IW163" s="165"/>
    </row>
    <row r="164" spans="1:257" s="135" customFormat="1" ht="27" customHeight="1" x14ac:dyDescent="0.2">
      <c r="A164" s="169">
        <v>142</v>
      </c>
      <c r="B164" s="136" t="s">
        <v>678</v>
      </c>
      <c r="C164" s="171" t="s">
        <v>241</v>
      </c>
      <c r="D164" s="171" t="s">
        <v>536</v>
      </c>
      <c r="E164" s="172"/>
      <c r="F164" s="172" t="s">
        <v>640</v>
      </c>
      <c r="G164" s="173">
        <v>323</v>
      </c>
      <c r="H164" s="173">
        <v>0</v>
      </c>
      <c r="I164" s="173">
        <v>0</v>
      </c>
      <c r="J164" s="173">
        <v>0</v>
      </c>
      <c r="K164" s="164">
        <f t="shared" si="26"/>
        <v>323</v>
      </c>
      <c r="L164" s="173">
        <v>0</v>
      </c>
      <c r="M164" s="163">
        <v>0</v>
      </c>
      <c r="N164" s="163">
        <v>0</v>
      </c>
      <c r="O164" s="173">
        <v>0</v>
      </c>
      <c r="P164" s="164">
        <f t="shared" si="27"/>
        <v>0</v>
      </c>
      <c r="Q164" s="174" t="s">
        <v>534</v>
      </c>
      <c r="IU164" s="165"/>
      <c r="IV164" s="165"/>
      <c r="IW164" s="165"/>
    </row>
    <row r="165" spans="1:257" s="131" customFormat="1" x14ac:dyDescent="0.2">
      <c r="A165" s="140"/>
      <c r="B165" s="141" t="s">
        <v>641</v>
      </c>
      <c r="C165" s="142"/>
      <c r="D165" s="142"/>
      <c r="E165" s="144"/>
      <c r="F165" s="144"/>
      <c r="G165" s="39">
        <f t="shared" ref="G165:P165" si="28">SUM(G146:G164)</f>
        <v>28250</v>
      </c>
      <c r="H165" s="39">
        <f t="shared" si="28"/>
        <v>20419</v>
      </c>
      <c r="I165" s="39">
        <f t="shared" si="28"/>
        <v>1336</v>
      </c>
      <c r="J165" s="39">
        <f t="shared" si="28"/>
        <v>3957</v>
      </c>
      <c r="K165" s="39">
        <f t="shared" si="28"/>
        <v>53962</v>
      </c>
      <c r="L165" s="39">
        <f t="shared" si="28"/>
        <v>411</v>
      </c>
      <c r="M165" s="39">
        <f t="shared" si="28"/>
        <v>310</v>
      </c>
      <c r="N165" s="39">
        <f t="shared" si="28"/>
        <v>1845</v>
      </c>
      <c r="O165" s="39">
        <f t="shared" si="28"/>
        <v>23320</v>
      </c>
      <c r="P165" s="39">
        <f t="shared" si="28"/>
        <v>25886</v>
      </c>
      <c r="Q165" s="145"/>
      <c r="IU165" s="67"/>
      <c r="IV165" s="67"/>
      <c r="IW165" s="67"/>
    </row>
    <row r="166" spans="1:257" s="135" customFormat="1" x14ac:dyDescent="0.2">
      <c r="A166" s="169">
        <v>143</v>
      </c>
      <c r="B166" s="136" t="s">
        <v>679</v>
      </c>
      <c r="C166" s="160" t="s">
        <v>247</v>
      </c>
      <c r="D166" s="160" t="s">
        <v>248</v>
      </c>
      <c r="E166" s="170">
        <v>1</v>
      </c>
      <c r="F166" s="170" t="s">
        <v>88</v>
      </c>
      <c r="G166" s="163">
        <v>739</v>
      </c>
      <c r="H166" s="163">
        <v>44</v>
      </c>
      <c r="I166" s="163">
        <v>0</v>
      </c>
      <c r="J166" s="163">
        <v>203</v>
      </c>
      <c r="K166" s="164">
        <f t="shared" ref="K166:K173" si="29">SUM(G166:J166)</f>
        <v>986</v>
      </c>
      <c r="L166" s="163">
        <v>0</v>
      </c>
      <c r="M166" s="163">
        <v>0</v>
      </c>
      <c r="N166" s="163">
        <v>0</v>
      </c>
      <c r="O166" s="163">
        <v>998</v>
      </c>
      <c r="P166" s="164">
        <f t="shared" ref="P166:P173" si="30">SUM(L166:O166)</f>
        <v>998</v>
      </c>
      <c r="Q166" s="52"/>
      <c r="IU166" s="165"/>
      <c r="IV166" s="165"/>
      <c r="IW166" s="165"/>
    </row>
    <row r="167" spans="1:257" s="135" customFormat="1" x14ac:dyDescent="0.2">
      <c r="A167" s="169">
        <v>144</v>
      </c>
      <c r="B167" s="136" t="s">
        <v>679</v>
      </c>
      <c r="C167" s="160" t="s">
        <v>247</v>
      </c>
      <c r="D167" s="160" t="s">
        <v>249</v>
      </c>
      <c r="E167" s="170">
        <v>3</v>
      </c>
      <c r="F167" s="170" t="s">
        <v>88</v>
      </c>
      <c r="G167" s="163">
        <v>56</v>
      </c>
      <c r="H167" s="163">
        <v>16</v>
      </c>
      <c r="I167" s="163">
        <v>0</v>
      </c>
      <c r="J167" s="163">
        <v>86</v>
      </c>
      <c r="K167" s="164">
        <f t="shared" si="29"/>
        <v>158</v>
      </c>
      <c r="L167" s="163">
        <v>804</v>
      </c>
      <c r="M167" s="163">
        <v>0</v>
      </c>
      <c r="N167" s="163">
        <v>0</v>
      </c>
      <c r="O167" s="163">
        <v>176</v>
      </c>
      <c r="P167" s="164">
        <f t="shared" si="30"/>
        <v>980</v>
      </c>
      <c r="Q167" s="52"/>
      <c r="IU167" s="165"/>
      <c r="IV167" s="165"/>
      <c r="IW167" s="165"/>
    </row>
    <row r="168" spans="1:257" s="135" customFormat="1" x14ac:dyDescent="0.2">
      <c r="A168" s="169">
        <v>145</v>
      </c>
      <c r="B168" s="136" t="s">
        <v>679</v>
      </c>
      <c r="C168" s="160" t="s">
        <v>247</v>
      </c>
      <c r="D168" s="160" t="s">
        <v>250</v>
      </c>
      <c r="E168" s="170">
        <v>2</v>
      </c>
      <c r="F168" s="170" t="s">
        <v>88</v>
      </c>
      <c r="G168" s="163">
        <v>1048</v>
      </c>
      <c r="H168" s="163">
        <v>1732</v>
      </c>
      <c r="I168" s="163">
        <v>0</v>
      </c>
      <c r="J168" s="163">
        <v>685</v>
      </c>
      <c r="K168" s="164">
        <f t="shared" si="29"/>
        <v>3465</v>
      </c>
      <c r="L168" s="163">
        <v>2523</v>
      </c>
      <c r="M168" s="163">
        <v>756</v>
      </c>
      <c r="N168" s="163">
        <v>162</v>
      </c>
      <c r="O168" s="163">
        <v>3914</v>
      </c>
      <c r="P168" s="164">
        <f t="shared" si="30"/>
        <v>7355</v>
      </c>
      <c r="Q168" s="52"/>
      <c r="IU168" s="165"/>
      <c r="IV168" s="165"/>
      <c r="IW168" s="165"/>
    </row>
    <row r="169" spans="1:257" s="135" customFormat="1" x14ac:dyDescent="0.2">
      <c r="A169" s="169">
        <v>146</v>
      </c>
      <c r="B169" s="136" t="s">
        <v>679</v>
      </c>
      <c r="C169" s="160" t="s">
        <v>247</v>
      </c>
      <c r="D169" s="160" t="s">
        <v>250</v>
      </c>
      <c r="E169" s="162">
        <v>2</v>
      </c>
      <c r="F169" s="162" t="s">
        <v>92</v>
      </c>
      <c r="G169" s="173">
        <v>0</v>
      </c>
      <c r="H169" s="163">
        <v>0</v>
      </c>
      <c r="I169" s="163">
        <v>0</v>
      </c>
      <c r="J169" s="163">
        <v>1778</v>
      </c>
      <c r="K169" s="164">
        <f t="shared" si="29"/>
        <v>1778</v>
      </c>
      <c r="L169" s="163">
        <v>0</v>
      </c>
      <c r="M169" s="163">
        <v>0</v>
      </c>
      <c r="N169" s="163">
        <v>0</v>
      </c>
      <c r="O169" s="163">
        <v>0</v>
      </c>
      <c r="P169" s="164">
        <f t="shared" si="30"/>
        <v>0</v>
      </c>
      <c r="Q169" s="52"/>
      <c r="IU169" s="165"/>
      <c r="IV169" s="165"/>
      <c r="IW169" s="165"/>
    </row>
    <row r="170" spans="1:257" s="135" customFormat="1" ht="13.5" customHeight="1" x14ac:dyDescent="0.2">
      <c r="A170" s="169">
        <v>147</v>
      </c>
      <c r="B170" s="136" t="s">
        <v>679</v>
      </c>
      <c r="C170" s="160" t="s">
        <v>533</v>
      </c>
      <c r="D170" s="160" t="s">
        <v>532</v>
      </c>
      <c r="E170" s="162"/>
      <c r="F170" s="172" t="s">
        <v>640</v>
      </c>
      <c r="G170" s="173">
        <v>3984</v>
      </c>
      <c r="H170" s="163">
        <v>646</v>
      </c>
      <c r="I170" s="163">
        <v>725</v>
      </c>
      <c r="J170" s="163">
        <v>296</v>
      </c>
      <c r="K170" s="164">
        <f t="shared" si="29"/>
        <v>5651</v>
      </c>
      <c r="L170" s="163">
        <v>0</v>
      </c>
      <c r="M170" s="163">
        <v>77</v>
      </c>
      <c r="N170" s="163">
        <v>241</v>
      </c>
      <c r="O170" s="163">
        <v>3432</v>
      </c>
      <c r="P170" s="164">
        <f t="shared" si="30"/>
        <v>3750</v>
      </c>
      <c r="Q170" s="174" t="s">
        <v>463</v>
      </c>
      <c r="IU170" s="165"/>
      <c r="IV170" s="165"/>
      <c r="IW170" s="165"/>
    </row>
    <row r="171" spans="1:257" s="135" customFormat="1" x14ac:dyDescent="0.2">
      <c r="A171" s="169">
        <v>148</v>
      </c>
      <c r="B171" s="136" t="s">
        <v>679</v>
      </c>
      <c r="C171" s="154" t="s">
        <v>680</v>
      </c>
      <c r="D171" s="154" t="s">
        <v>530</v>
      </c>
      <c r="E171" s="172"/>
      <c r="F171" s="172" t="s">
        <v>640</v>
      </c>
      <c r="G171" s="173">
        <v>185</v>
      </c>
      <c r="H171" s="163">
        <v>232</v>
      </c>
      <c r="I171" s="163">
        <v>0</v>
      </c>
      <c r="J171" s="163">
        <v>26</v>
      </c>
      <c r="K171" s="164">
        <f t="shared" si="29"/>
        <v>443</v>
      </c>
      <c r="L171" s="163">
        <v>0</v>
      </c>
      <c r="M171" s="163">
        <v>0</v>
      </c>
      <c r="N171" s="163">
        <v>0</v>
      </c>
      <c r="O171" s="163">
        <v>125</v>
      </c>
      <c r="P171" s="164">
        <f t="shared" si="30"/>
        <v>125</v>
      </c>
      <c r="Q171" s="175" t="s">
        <v>528</v>
      </c>
      <c r="IU171" s="165"/>
      <c r="IV171" s="165"/>
      <c r="IW171" s="165"/>
    </row>
    <row r="172" spans="1:257" s="135" customFormat="1" x14ac:dyDescent="0.2">
      <c r="A172" s="169">
        <v>149</v>
      </c>
      <c r="B172" s="136" t="s">
        <v>679</v>
      </c>
      <c r="C172" s="154" t="s">
        <v>527</v>
      </c>
      <c r="D172" s="154" t="s">
        <v>526</v>
      </c>
      <c r="E172" s="172"/>
      <c r="F172" s="172" t="s">
        <v>640</v>
      </c>
      <c r="G172" s="173">
        <v>165</v>
      </c>
      <c r="H172" s="163">
        <v>0</v>
      </c>
      <c r="I172" s="163">
        <v>0</v>
      </c>
      <c r="J172" s="163">
        <v>15</v>
      </c>
      <c r="K172" s="164">
        <f t="shared" si="29"/>
        <v>180</v>
      </c>
      <c r="L172" s="163">
        <v>0</v>
      </c>
      <c r="M172" s="163">
        <v>0</v>
      </c>
      <c r="N172" s="163">
        <v>0</v>
      </c>
      <c r="O172" s="163">
        <v>0</v>
      </c>
      <c r="P172" s="164">
        <f t="shared" si="30"/>
        <v>0</v>
      </c>
      <c r="Q172" s="175" t="s">
        <v>455</v>
      </c>
      <c r="IU172" s="165"/>
      <c r="IV172" s="165"/>
      <c r="IW172" s="165"/>
    </row>
    <row r="173" spans="1:257" s="135" customFormat="1" x14ac:dyDescent="0.2">
      <c r="A173" s="169">
        <v>150</v>
      </c>
      <c r="B173" s="136" t="s">
        <v>679</v>
      </c>
      <c r="C173" s="154" t="s">
        <v>524</v>
      </c>
      <c r="D173" s="98" t="s">
        <v>523</v>
      </c>
      <c r="E173" s="172"/>
      <c r="F173" s="172" t="s">
        <v>640</v>
      </c>
      <c r="G173" s="173">
        <v>107</v>
      </c>
      <c r="H173" s="163">
        <v>0</v>
      </c>
      <c r="I173" s="163">
        <v>0</v>
      </c>
      <c r="J173" s="163">
        <v>0</v>
      </c>
      <c r="K173" s="164">
        <f t="shared" si="29"/>
        <v>107</v>
      </c>
      <c r="L173" s="163">
        <v>3</v>
      </c>
      <c r="M173" s="163">
        <v>0</v>
      </c>
      <c r="N173" s="163">
        <v>0</v>
      </c>
      <c r="O173" s="163">
        <v>25</v>
      </c>
      <c r="P173" s="164">
        <f t="shared" si="30"/>
        <v>28</v>
      </c>
      <c r="Q173" s="175"/>
      <c r="IU173" s="165"/>
      <c r="IV173" s="165"/>
      <c r="IW173" s="165"/>
    </row>
    <row r="174" spans="1:257" s="131" customFormat="1" x14ac:dyDescent="0.2">
      <c r="A174" s="140"/>
      <c r="B174" s="141" t="s">
        <v>641</v>
      </c>
      <c r="C174" s="142"/>
      <c r="D174" s="142"/>
      <c r="E174" s="144"/>
      <c r="F174" s="144"/>
      <c r="G174" s="39">
        <f t="shared" ref="G174:P174" si="31">SUM(G166:G173)</f>
        <v>6284</v>
      </c>
      <c r="H174" s="39">
        <f t="shared" si="31"/>
        <v>2670</v>
      </c>
      <c r="I174" s="39">
        <f t="shared" si="31"/>
        <v>725</v>
      </c>
      <c r="J174" s="39">
        <f t="shared" si="31"/>
        <v>3089</v>
      </c>
      <c r="K174" s="39">
        <f t="shared" si="31"/>
        <v>12768</v>
      </c>
      <c r="L174" s="39">
        <f t="shared" si="31"/>
        <v>3330</v>
      </c>
      <c r="M174" s="39">
        <f t="shared" si="31"/>
        <v>833</v>
      </c>
      <c r="N174" s="39">
        <f t="shared" si="31"/>
        <v>403</v>
      </c>
      <c r="O174" s="39">
        <f t="shared" si="31"/>
        <v>8670</v>
      </c>
      <c r="P174" s="39">
        <f t="shared" si="31"/>
        <v>13236</v>
      </c>
      <c r="Q174" s="145"/>
      <c r="IU174" s="67"/>
      <c r="IV174" s="67"/>
      <c r="IW174" s="67"/>
    </row>
    <row r="175" spans="1:257" s="131" customFormat="1" ht="13.5" customHeight="1" x14ac:dyDescent="0.2">
      <c r="A175" s="45">
        <v>151</v>
      </c>
      <c r="B175" s="136" t="s">
        <v>681</v>
      </c>
      <c r="C175" s="155" t="s">
        <v>251</v>
      </c>
      <c r="D175" s="160" t="s">
        <v>252</v>
      </c>
      <c r="E175" s="156">
        <v>1</v>
      </c>
      <c r="F175" s="156" t="s">
        <v>88</v>
      </c>
      <c r="G175" s="152">
        <v>977</v>
      </c>
      <c r="H175" s="152">
        <v>893</v>
      </c>
      <c r="I175" s="152">
        <v>68</v>
      </c>
      <c r="J175" s="152">
        <v>178</v>
      </c>
      <c r="K175" s="39">
        <f t="shared" ref="K175:K178" si="32">SUM(G175:J175)</f>
        <v>2116</v>
      </c>
      <c r="L175" s="152">
        <v>0</v>
      </c>
      <c r="M175" s="152">
        <v>0</v>
      </c>
      <c r="N175" s="152">
        <v>0</v>
      </c>
      <c r="O175" s="152">
        <v>1966</v>
      </c>
      <c r="P175" s="39">
        <f t="shared" ref="P175:P178" si="33">SUM(L175:O175)</f>
        <v>1966</v>
      </c>
      <c r="Q175" s="48"/>
      <c r="IU175" s="67"/>
      <c r="IV175" s="67"/>
      <c r="IW175" s="67"/>
    </row>
    <row r="176" spans="1:257" s="131" customFormat="1" ht="13.5" customHeight="1" x14ac:dyDescent="0.2">
      <c r="A176" s="45">
        <v>152</v>
      </c>
      <c r="B176" s="136" t="s">
        <v>681</v>
      </c>
      <c r="C176" s="155" t="s">
        <v>253</v>
      </c>
      <c r="D176" s="160" t="s">
        <v>252</v>
      </c>
      <c r="E176" s="156">
        <v>1</v>
      </c>
      <c r="F176" s="156" t="s">
        <v>92</v>
      </c>
      <c r="G176" s="152">
        <v>0</v>
      </c>
      <c r="H176" s="152">
        <v>0</v>
      </c>
      <c r="I176" s="152">
        <v>0</v>
      </c>
      <c r="J176" s="152">
        <v>150</v>
      </c>
      <c r="K176" s="39">
        <f t="shared" si="32"/>
        <v>150</v>
      </c>
      <c r="L176" s="152">
        <v>0</v>
      </c>
      <c r="M176" s="152">
        <v>0</v>
      </c>
      <c r="N176" s="152">
        <v>0</v>
      </c>
      <c r="O176" s="152">
        <v>0</v>
      </c>
      <c r="P176" s="39">
        <f t="shared" si="33"/>
        <v>0</v>
      </c>
      <c r="Q176" s="48"/>
      <c r="IU176" s="67"/>
      <c r="IV176" s="67"/>
      <c r="IW176" s="67"/>
    </row>
    <row r="177" spans="1:257" s="131" customFormat="1" x14ac:dyDescent="0.2">
      <c r="A177" s="45">
        <v>153</v>
      </c>
      <c r="B177" s="136" t="s">
        <v>681</v>
      </c>
      <c r="C177" s="155" t="s">
        <v>254</v>
      </c>
      <c r="D177" s="160" t="s">
        <v>255</v>
      </c>
      <c r="E177" s="156">
        <v>1</v>
      </c>
      <c r="F177" s="156" t="s">
        <v>88</v>
      </c>
      <c r="G177" s="152">
        <v>2080</v>
      </c>
      <c r="H177" s="152">
        <v>510</v>
      </c>
      <c r="I177" s="152">
        <v>0</v>
      </c>
      <c r="J177" s="152">
        <v>342</v>
      </c>
      <c r="K177" s="39">
        <f t="shared" si="32"/>
        <v>2932</v>
      </c>
      <c r="L177" s="152">
        <v>0</v>
      </c>
      <c r="M177" s="152">
        <v>0</v>
      </c>
      <c r="N177" s="152">
        <v>0</v>
      </c>
      <c r="O177" s="152">
        <v>1876</v>
      </c>
      <c r="P177" s="39">
        <f t="shared" si="33"/>
        <v>1876</v>
      </c>
      <c r="Q177" s="48"/>
      <c r="IU177" s="67"/>
      <c r="IV177" s="67"/>
      <c r="IW177" s="67"/>
    </row>
    <row r="178" spans="1:257" s="131" customFormat="1" x14ac:dyDescent="0.2">
      <c r="A178" s="45">
        <v>154</v>
      </c>
      <c r="B178" s="136" t="s">
        <v>681</v>
      </c>
      <c r="C178" s="153" t="s">
        <v>521</v>
      </c>
      <c r="D178" s="154" t="s">
        <v>520</v>
      </c>
      <c r="E178" s="40"/>
      <c r="F178" s="40" t="s">
        <v>640</v>
      </c>
      <c r="G178" s="168">
        <v>194</v>
      </c>
      <c r="H178" s="152">
        <v>27</v>
      </c>
      <c r="I178" s="152">
        <v>0</v>
      </c>
      <c r="J178" s="152">
        <v>14</v>
      </c>
      <c r="K178" s="39">
        <f t="shared" si="32"/>
        <v>235</v>
      </c>
      <c r="L178" s="152">
        <v>0</v>
      </c>
      <c r="M178" s="152">
        <v>0</v>
      </c>
      <c r="N178" s="152">
        <v>0</v>
      </c>
      <c r="O178" s="152">
        <v>0</v>
      </c>
      <c r="P178" s="39">
        <f t="shared" si="33"/>
        <v>0</v>
      </c>
      <c r="Q178" s="90" t="s">
        <v>463</v>
      </c>
      <c r="IU178" s="67"/>
      <c r="IV178" s="67"/>
      <c r="IW178" s="67"/>
    </row>
    <row r="179" spans="1:257" s="131" customFormat="1" x14ac:dyDescent="0.2">
      <c r="A179" s="140"/>
      <c r="B179" s="141" t="s">
        <v>641</v>
      </c>
      <c r="C179" s="142"/>
      <c r="D179" s="142"/>
      <c r="E179" s="144"/>
      <c r="F179" s="144"/>
      <c r="G179" s="39">
        <f t="shared" ref="G179:P179" si="34">SUM(G175:G178)</f>
        <v>3251</v>
      </c>
      <c r="H179" s="39">
        <f t="shared" si="34"/>
        <v>1430</v>
      </c>
      <c r="I179" s="39">
        <f t="shared" si="34"/>
        <v>68</v>
      </c>
      <c r="J179" s="39">
        <f t="shared" si="34"/>
        <v>684</v>
      </c>
      <c r="K179" s="39">
        <f t="shared" si="34"/>
        <v>5433</v>
      </c>
      <c r="L179" s="39">
        <f t="shared" si="34"/>
        <v>0</v>
      </c>
      <c r="M179" s="39">
        <f t="shared" si="34"/>
        <v>0</v>
      </c>
      <c r="N179" s="39">
        <f t="shared" si="34"/>
        <v>0</v>
      </c>
      <c r="O179" s="39">
        <f t="shared" si="34"/>
        <v>3842</v>
      </c>
      <c r="P179" s="39">
        <f t="shared" si="34"/>
        <v>3842</v>
      </c>
      <c r="Q179" s="145"/>
      <c r="IU179" s="67"/>
      <c r="IV179" s="67"/>
      <c r="IW179" s="67"/>
    </row>
    <row r="180" spans="1:257" s="131" customFormat="1" ht="27" x14ac:dyDescent="0.2">
      <c r="A180" s="45">
        <v>155</v>
      </c>
      <c r="B180" s="136" t="s">
        <v>682</v>
      </c>
      <c r="C180" s="155" t="s">
        <v>256</v>
      </c>
      <c r="D180" s="160" t="s">
        <v>257</v>
      </c>
      <c r="E180" s="156">
        <v>3</v>
      </c>
      <c r="F180" s="156" t="s">
        <v>88</v>
      </c>
      <c r="G180" s="152">
        <v>4194</v>
      </c>
      <c r="H180" s="152">
        <v>4686</v>
      </c>
      <c r="I180" s="152">
        <v>1000</v>
      </c>
      <c r="J180" s="152">
        <v>1663</v>
      </c>
      <c r="K180" s="39">
        <f t="shared" ref="K180:K199" si="35">SUM(G180:J180)</f>
        <v>11543</v>
      </c>
      <c r="L180" s="152">
        <v>3070</v>
      </c>
      <c r="M180" s="152">
        <v>4277</v>
      </c>
      <c r="N180" s="152">
        <v>0</v>
      </c>
      <c r="O180" s="152">
        <v>7620</v>
      </c>
      <c r="P180" s="39">
        <f t="shared" ref="P180:P199" si="36">SUM(L180:O180)</f>
        <v>14967</v>
      </c>
      <c r="Q180" s="48"/>
      <c r="IU180" s="67"/>
      <c r="IV180" s="67"/>
      <c r="IW180" s="67"/>
    </row>
    <row r="181" spans="1:257" s="131" customFormat="1" ht="27" x14ac:dyDescent="0.2">
      <c r="A181" s="45">
        <v>156</v>
      </c>
      <c r="B181" s="136" t="s">
        <v>682</v>
      </c>
      <c r="C181" s="155" t="s">
        <v>256</v>
      </c>
      <c r="D181" s="160" t="s">
        <v>257</v>
      </c>
      <c r="E181" s="156">
        <v>3</v>
      </c>
      <c r="F181" s="156" t="s">
        <v>92</v>
      </c>
      <c r="G181" s="152">
        <v>0</v>
      </c>
      <c r="H181" s="152">
        <v>1400</v>
      </c>
      <c r="I181" s="152">
        <v>0</v>
      </c>
      <c r="J181" s="152">
        <v>1547</v>
      </c>
      <c r="K181" s="39">
        <f t="shared" si="35"/>
        <v>2947</v>
      </c>
      <c r="L181" s="152">
        <v>0</v>
      </c>
      <c r="M181" s="152">
        <v>0</v>
      </c>
      <c r="N181" s="152">
        <v>2378</v>
      </c>
      <c r="O181" s="152">
        <v>49</v>
      </c>
      <c r="P181" s="39">
        <f t="shared" si="36"/>
        <v>2427</v>
      </c>
      <c r="Q181" s="48"/>
      <c r="IU181" s="67"/>
      <c r="IV181" s="67"/>
      <c r="IW181" s="67"/>
    </row>
    <row r="182" spans="1:257" s="131" customFormat="1" ht="27" x14ac:dyDescent="0.2">
      <c r="A182" s="45">
        <v>157</v>
      </c>
      <c r="B182" s="136" t="s">
        <v>682</v>
      </c>
      <c r="C182" s="155" t="s">
        <v>258</v>
      </c>
      <c r="D182" s="160" t="s">
        <v>259</v>
      </c>
      <c r="E182" s="156">
        <v>3</v>
      </c>
      <c r="F182" s="156" t="s">
        <v>88</v>
      </c>
      <c r="G182" s="152">
        <v>53</v>
      </c>
      <c r="H182" s="152">
        <v>73</v>
      </c>
      <c r="I182" s="152">
        <v>0</v>
      </c>
      <c r="J182" s="152">
        <v>66</v>
      </c>
      <c r="K182" s="39">
        <f t="shared" si="35"/>
        <v>192</v>
      </c>
      <c r="L182" s="152">
        <v>490</v>
      </c>
      <c r="M182" s="152">
        <v>380</v>
      </c>
      <c r="N182" s="152">
        <v>83</v>
      </c>
      <c r="O182" s="152">
        <v>1185</v>
      </c>
      <c r="P182" s="39">
        <f t="shared" si="36"/>
        <v>2138</v>
      </c>
      <c r="Q182" s="48"/>
      <c r="IU182" s="67"/>
      <c r="IV182" s="67"/>
      <c r="IW182" s="67"/>
    </row>
    <row r="183" spans="1:257" s="131" customFormat="1" ht="27" x14ac:dyDescent="0.2">
      <c r="A183" s="45">
        <v>158</v>
      </c>
      <c r="B183" s="136" t="s">
        <v>682</v>
      </c>
      <c r="C183" s="155" t="s">
        <v>260</v>
      </c>
      <c r="D183" s="160" t="s">
        <v>261</v>
      </c>
      <c r="E183" s="156">
        <v>1</v>
      </c>
      <c r="F183" s="156" t="s">
        <v>88</v>
      </c>
      <c r="G183" s="152">
        <v>0</v>
      </c>
      <c r="H183" s="152">
        <v>20</v>
      </c>
      <c r="I183" s="152">
        <v>0</v>
      </c>
      <c r="J183" s="152">
        <v>1330</v>
      </c>
      <c r="K183" s="39">
        <f t="shared" si="35"/>
        <v>1350</v>
      </c>
      <c r="L183" s="152">
        <v>470</v>
      </c>
      <c r="M183" s="152">
        <v>337</v>
      </c>
      <c r="N183" s="152">
        <v>0</v>
      </c>
      <c r="O183" s="152">
        <v>1202</v>
      </c>
      <c r="P183" s="39">
        <f t="shared" si="36"/>
        <v>2009</v>
      </c>
      <c r="Q183" s="48"/>
      <c r="IU183" s="67"/>
      <c r="IV183" s="67"/>
      <c r="IW183" s="67"/>
    </row>
    <row r="184" spans="1:257" s="131" customFormat="1" ht="27" x14ac:dyDescent="0.2">
      <c r="A184" s="45">
        <v>159</v>
      </c>
      <c r="B184" s="136" t="s">
        <v>682</v>
      </c>
      <c r="C184" s="155" t="s">
        <v>260</v>
      </c>
      <c r="D184" s="160" t="s">
        <v>261</v>
      </c>
      <c r="E184" s="156">
        <v>1</v>
      </c>
      <c r="F184" s="156" t="s">
        <v>92</v>
      </c>
      <c r="G184" s="152">
        <v>0</v>
      </c>
      <c r="H184" s="152">
        <v>50</v>
      </c>
      <c r="I184" s="152">
        <v>0</v>
      </c>
      <c r="J184" s="152">
        <v>0</v>
      </c>
      <c r="K184" s="39">
        <f t="shared" si="35"/>
        <v>50</v>
      </c>
      <c r="L184" s="152">
        <v>0</v>
      </c>
      <c r="M184" s="152">
        <v>0</v>
      </c>
      <c r="N184" s="152">
        <v>291</v>
      </c>
      <c r="O184" s="152">
        <v>0</v>
      </c>
      <c r="P184" s="39">
        <f t="shared" si="36"/>
        <v>291</v>
      </c>
      <c r="Q184" s="48"/>
      <c r="IU184" s="67"/>
      <c r="IV184" s="67"/>
      <c r="IW184" s="67"/>
    </row>
    <row r="185" spans="1:257" s="131" customFormat="1" ht="27" x14ac:dyDescent="0.2">
      <c r="A185" s="45">
        <v>160</v>
      </c>
      <c r="B185" s="136" t="s">
        <v>682</v>
      </c>
      <c r="C185" s="155" t="s">
        <v>262</v>
      </c>
      <c r="D185" s="160" t="s">
        <v>263</v>
      </c>
      <c r="E185" s="156">
        <v>2</v>
      </c>
      <c r="F185" s="156" t="s">
        <v>88</v>
      </c>
      <c r="G185" s="152">
        <v>0</v>
      </c>
      <c r="H185" s="152">
        <v>0</v>
      </c>
      <c r="I185" s="152">
        <v>0</v>
      </c>
      <c r="J185" s="152">
        <v>181</v>
      </c>
      <c r="K185" s="39">
        <f t="shared" si="35"/>
        <v>181</v>
      </c>
      <c r="L185" s="152">
        <v>0</v>
      </c>
      <c r="M185" s="152">
        <v>269</v>
      </c>
      <c r="N185" s="152">
        <v>142</v>
      </c>
      <c r="O185" s="152">
        <v>93</v>
      </c>
      <c r="P185" s="39">
        <f t="shared" si="36"/>
        <v>504</v>
      </c>
      <c r="Q185" s="48"/>
      <c r="IU185" s="67"/>
      <c r="IV185" s="67"/>
      <c r="IW185" s="67"/>
    </row>
    <row r="186" spans="1:257" s="131" customFormat="1" ht="27" x14ac:dyDescent="0.2">
      <c r="A186" s="45">
        <v>161</v>
      </c>
      <c r="B186" s="136" t="s">
        <v>682</v>
      </c>
      <c r="C186" s="155" t="s">
        <v>264</v>
      </c>
      <c r="D186" s="160" t="s">
        <v>265</v>
      </c>
      <c r="E186" s="156">
        <v>2</v>
      </c>
      <c r="F186" s="156" t="s">
        <v>88</v>
      </c>
      <c r="G186" s="152">
        <v>0</v>
      </c>
      <c r="H186" s="152">
        <v>20</v>
      </c>
      <c r="I186" s="152">
        <v>0</v>
      </c>
      <c r="J186" s="152">
        <v>427</v>
      </c>
      <c r="K186" s="39">
        <f t="shared" si="35"/>
        <v>447</v>
      </c>
      <c r="L186" s="152">
        <v>0</v>
      </c>
      <c r="M186" s="152">
        <v>822</v>
      </c>
      <c r="N186" s="152">
        <v>167</v>
      </c>
      <c r="O186" s="152">
        <v>393</v>
      </c>
      <c r="P186" s="39">
        <f t="shared" si="36"/>
        <v>1382</v>
      </c>
      <c r="Q186" s="48"/>
      <c r="IU186" s="67"/>
      <c r="IV186" s="67"/>
      <c r="IW186" s="67"/>
    </row>
    <row r="187" spans="1:257" s="131" customFormat="1" ht="27" x14ac:dyDescent="0.2">
      <c r="A187" s="45">
        <v>162</v>
      </c>
      <c r="B187" s="136" t="s">
        <v>682</v>
      </c>
      <c r="C187" s="155" t="s">
        <v>262</v>
      </c>
      <c r="D187" s="160" t="s">
        <v>266</v>
      </c>
      <c r="E187" s="156">
        <v>3</v>
      </c>
      <c r="F187" s="156" t="s">
        <v>92</v>
      </c>
      <c r="G187" s="152">
        <v>0</v>
      </c>
      <c r="H187" s="152">
        <v>0</v>
      </c>
      <c r="I187" s="152">
        <v>0</v>
      </c>
      <c r="J187" s="152">
        <v>78</v>
      </c>
      <c r="K187" s="39">
        <f t="shared" si="35"/>
        <v>78</v>
      </c>
      <c r="L187" s="152">
        <v>0</v>
      </c>
      <c r="M187" s="152">
        <v>137</v>
      </c>
      <c r="N187" s="152">
        <v>61</v>
      </c>
      <c r="O187" s="152">
        <v>78</v>
      </c>
      <c r="P187" s="39">
        <f t="shared" si="36"/>
        <v>276</v>
      </c>
      <c r="Q187" s="48"/>
      <c r="IU187" s="67"/>
      <c r="IV187" s="67"/>
      <c r="IW187" s="67"/>
    </row>
    <row r="188" spans="1:257" s="131" customFormat="1" ht="27" x14ac:dyDescent="0.2">
      <c r="A188" s="45">
        <v>163</v>
      </c>
      <c r="B188" s="136" t="s">
        <v>682</v>
      </c>
      <c r="C188" s="153" t="s">
        <v>518</v>
      </c>
      <c r="D188" s="176" t="s">
        <v>517</v>
      </c>
      <c r="E188" s="40"/>
      <c r="F188" s="40" t="s">
        <v>640</v>
      </c>
      <c r="G188" s="168">
        <v>0</v>
      </c>
      <c r="H188" s="152">
        <v>39</v>
      </c>
      <c r="I188" s="152">
        <v>0</v>
      </c>
      <c r="J188" s="152">
        <v>0</v>
      </c>
      <c r="K188" s="39">
        <f t="shared" si="35"/>
        <v>39</v>
      </c>
      <c r="L188" s="152">
        <v>0</v>
      </c>
      <c r="M188" s="152">
        <v>0</v>
      </c>
      <c r="N188" s="152">
        <v>0</v>
      </c>
      <c r="O188" s="152">
        <v>0</v>
      </c>
      <c r="P188" s="39">
        <f t="shared" si="36"/>
        <v>0</v>
      </c>
      <c r="Q188" s="90" t="s">
        <v>463</v>
      </c>
      <c r="IU188" s="67"/>
      <c r="IV188" s="67"/>
      <c r="IW188" s="67"/>
    </row>
    <row r="189" spans="1:257" s="131" customFormat="1" ht="27" x14ac:dyDescent="0.2">
      <c r="A189" s="45">
        <v>164</v>
      </c>
      <c r="B189" s="136" t="s">
        <v>682</v>
      </c>
      <c r="C189" s="153" t="s">
        <v>683</v>
      </c>
      <c r="D189" s="176" t="s">
        <v>515</v>
      </c>
      <c r="E189" s="40"/>
      <c r="F189" s="40" t="s">
        <v>640</v>
      </c>
      <c r="G189" s="168">
        <v>0</v>
      </c>
      <c r="H189" s="152">
        <v>0</v>
      </c>
      <c r="I189" s="152">
        <v>0</v>
      </c>
      <c r="J189" s="152">
        <v>0</v>
      </c>
      <c r="K189" s="39">
        <f t="shared" si="35"/>
        <v>0</v>
      </c>
      <c r="L189" s="152">
        <v>0</v>
      </c>
      <c r="M189" s="152">
        <v>0</v>
      </c>
      <c r="N189" s="152">
        <v>0</v>
      </c>
      <c r="O189" s="152">
        <v>15</v>
      </c>
      <c r="P189" s="39">
        <f t="shared" si="36"/>
        <v>15</v>
      </c>
      <c r="Q189" s="90" t="s">
        <v>463</v>
      </c>
      <c r="IU189" s="67"/>
      <c r="IV189" s="67"/>
      <c r="IW189" s="67"/>
    </row>
    <row r="190" spans="1:257" s="131" customFormat="1" ht="27" x14ac:dyDescent="0.2">
      <c r="A190" s="45">
        <v>165</v>
      </c>
      <c r="B190" s="136" t="s">
        <v>682</v>
      </c>
      <c r="C190" s="177" t="s">
        <v>513</v>
      </c>
      <c r="D190" s="176" t="s">
        <v>512</v>
      </c>
      <c r="E190" s="40"/>
      <c r="F190" s="40" t="s">
        <v>640</v>
      </c>
      <c r="G190" s="168">
        <v>0</v>
      </c>
      <c r="H190" s="152">
        <v>0</v>
      </c>
      <c r="I190" s="152">
        <v>0</v>
      </c>
      <c r="J190" s="152">
        <v>0</v>
      </c>
      <c r="K190" s="39">
        <f t="shared" si="35"/>
        <v>0</v>
      </c>
      <c r="L190" s="152">
        <v>0</v>
      </c>
      <c r="M190" s="152">
        <v>0</v>
      </c>
      <c r="N190" s="152">
        <v>0</v>
      </c>
      <c r="O190" s="152">
        <v>0</v>
      </c>
      <c r="P190" s="39">
        <f t="shared" si="36"/>
        <v>0</v>
      </c>
      <c r="Q190" s="90" t="s">
        <v>507</v>
      </c>
      <c r="IU190" s="67"/>
      <c r="IV190" s="67"/>
      <c r="IW190" s="67"/>
    </row>
    <row r="191" spans="1:257" s="131" customFormat="1" ht="27" x14ac:dyDescent="0.2">
      <c r="A191" s="45">
        <v>166</v>
      </c>
      <c r="B191" s="136" t="s">
        <v>682</v>
      </c>
      <c r="C191" s="178" t="s">
        <v>510</v>
      </c>
      <c r="D191" s="176" t="s">
        <v>509</v>
      </c>
      <c r="E191" s="40"/>
      <c r="F191" s="40" t="s">
        <v>640</v>
      </c>
      <c r="G191" s="168">
        <v>0</v>
      </c>
      <c r="H191" s="152">
        <v>0</v>
      </c>
      <c r="I191" s="152">
        <v>0</v>
      </c>
      <c r="J191" s="152">
        <v>0</v>
      </c>
      <c r="K191" s="39">
        <f t="shared" si="35"/>
        <v>0</v>
      </c>
      <c r="L191" s="152">
        <v>0</v>
      </c>
      <c r="M191" s="152">
        <v>0</v>
      </c>
      <c r="N191" s="152">
        <v>0</v>
      </c>
      <c r="O191" s="152">
        <v>0</v>
      </c>
      <c r="P191" s="39">
        <f t="shared" si="36"/>
        <v>0</v>
      </c>
      <c r="Q191" s="90" t="s">
        <v>507</v>
      </c>
      <c r="IU191" s="67"/>
      <c r="IV191" s="67"/>
      <c r="IW191" s="67"/>
    </row>
    <row r="192" spans="1:257" s="131" customFormat="1" ht="27" x14ac:dyDescent="0.2">
      <c r="A192" s="45">
        <v>167</v>
      </c>
      <c r="B192" s="136" t="s">
        <v>682</v>
      </c>
      <c r="C192" s="153" t="s">
        <v>506</v>
      </c>
      <c r="D192" s="154" t="s">
        <v>505</v>
      </c>
      <c r="E192" s="40"/>
      <c r="F192" s="40" t="s">
        <v>640</v>
      </c>
      <c r="G192" s="168">
        <v>0</v>
      </c>
      <c r="H192" s="152">
        <v>0</v>
      </c>
      <c r="I192" s="152">
        <v>0</v>
      </c>
      <c r="J192" s="152">
        <v>0</v>
      </c>
      <c r="K192" s="39">
        <f t="shared" si="35"/>
        <v>0</v>
      </c>
      <c r="L192" s="152">
        <v>0</v>
      </c>
      <c r="M192" s="152">
        <v>0</v>
      </c>
      <c r="N192" s="152">
        <v>0</v>
      </c>
      <c r="O192" s="152">
        <v>0</v>
      </c>
      <c r="P192" s="39">
        <f t="shared" si="36"/>
        <v>0</v>
      </c>
      <c r="Q192" s="90" t="s">
        <v>483</v>
      </c>
      <c r="IU192" s="67"/>
      <c r="IV192" s="67"/>
      <c r="IW192" s="67"/>
    </row>
    <row r="193" spans="1:257" s="131" customFormat="1" ht="27" x14ac:dyDescent="0.2">
      <c r="A193" s="45">
        <v>168</v>
      </c>
      <c r="B193" s="136" t="s">
        <v>682</v>
      </c>
      <c r="C193" s="153" t="s">
        <v>503</v>
      </c>
      <c r="D193" s="154" t="s">
        <v>502</v>
      </c>
      <c r="E193" s="40"/>
      <c r="F193" s="40" t="s">
        <v>640</v>
      </c>
      <c r="G193" s="168">
        <v>0</v>
      </c>
      <c r="H193" s="152">
        <v>0</v>
      </c>
      <c r="I193" s="152">
        <v>0</v>
      </c>
      <c r="J193" s="152">
        <v>0</v>
      </c>
      <c r="K193" s="39">
        <f t="shared" si="35"/>
        <v>0</v>
      </c>
      <c r="L193" s="152">
        <v>0</v>
      </c>
      <c r="M193" s="152">
        <v>0</v>
      </c>
      <c r="N193" s="152">
        <v>0</v>
      </c>
      <c r="O193" s="152">
        <v>0</v>
      </c>
      <c r="P193" s="39">
        <f t="shared" si="36"/>
        <v>0</v>
      </c>
      <c r="Q193" s="90" t="s">
        <v>483</v>
      </c>
      <c r="IU193" s="67"/>
      <c r="IV193" s="67"/>
      <c r="IW193" s="67"/>
    </row>
    <row r="194" spans="1:257" s="131" customFormat="1" ht="27" x14ac:dyDescent="0.2">
      <c r="A194" s="45">
        <v>169</v>
      </c>
      <c r="B194" s="136" t="s">
        <v>682</v>
      </c>
      <c r="C194" s="179" t="s">
        <v>500</v>
      </c>
      <c r="D194" s="171" t="s">
        <v>499</v>
      </c>
      <c r="E194" s="40"/>
      <c r="F194" s="40" t="s">
        <v>640</v>
      </c>
      <c r="G194" s="168">
        <v>0</v>
      </c>
      <c r="H194" s="152">
        <v>0</v>
      </c>
      <c r="I194" s="152">
        <v>0</v>
      </c>
      <c r="J194" s="152">
        <v>0</v>
      </c>
      <c r="K194" s="39">
        <f t="shared" si="35"/>
        <v>0</v>
      </c>
      <c r="L194" s="152">
        <v>0</v>
      </c>
      <c r="M194" s="152">
        <v>0</v>
      </c>
      <c r="N194" s="152">
        <v>0</v>
      </c>
      <c r="O194" s="152">
        <v>0</v>
      </c>
      <c r="P194" s="39">
        <f t="shared" si="36"/>
        <v>0</v>
      </c>
      <c r="Q194" s="90" t="s">
        <v>483</v>
      </c>
      <c r="IU194" s="67"/>
      <c r="IV194" s="67"/>
      <c r="IW194" s="67"/>
    </row>
    <row r="195" spans="1:257" s="131" customFormat="1" ht="27" x14ac:dyDescent="0.2">
      <c r="A195" s="45">
        <v>170</v>
      </c>
      <c r="B195" s="136" t="s">
        <v>682</v>
      </c>
      <c r="C195" s="104" t="s">
        <v>496</v>
      </c>
      <c r="D195" s="103" t="s">
        <v>495</v>
      </c>
      <c r="E195" s="40"/>
      <c r="F195" s="40" t="s">
        <v>640</v>
      </c>
      <c r="G195" s="168">
        <v>0</v>
      </c>
      <c r="H195" s="152">
        <v>0</v>
      </c>
      <c r="I195" s="152">
        <v>0</v>
      </c>
      <c r="J195" s="152">
        <v>0</v>
      </c>
      <c r="K195" s="39">
        <f t="shared" si="35"/>
        <v>0</v>
      </c>
      <c r="L195" s="152">
        <v>0</v>
      </c>
      <c r="M195" s="152">
        <v>0</v>
      </c>
      <c r="N195" s="152">
        <v>0</v>
      </c>
      <c r="O195" s="152">
        <v>0</v>
      </c>
      <c r="P195" s="39">
        <f t="shared" si="36"/>
        <v>0</v>
      </c>
      <c r="Q195" s="90" t="s">
        <v>483</v>
      </c>
      <c r="IU195" s="67"/>
      <c r="IV195" s="67"/>
      <c r="IW195" s="67"/>
    </row>
    <row r="196" spans="1:257" s="131" customFormat="1" ht="27" x14ac:dyDescent="0.2">
      <c r="A196" s="45">
        <v>171</v>
      </c>
      <c r="B196" s="136" t="s">
        <v>682</v>
      </c>
      <c r="C196" s="104" t="s">
        <v>494</v>
      </c>
      <c r="D196" s="103" t="s">
        <v>493</v>
      </c>
      <c r="E196" s="40"/>
      <c r="F196" s="40" t="s">
        <v>640</v>
      </c>
      <c r="G196" s="168">
        <v>0</v>
      </c>
      <c r="H196" s="152">
        <v>0</v>
      </c>
      <c r="I196" s="152">
        <v>0</v>
      </c>
      <c r="J196" s="152">
        <v>0</v>
      </c>
      <c r="K196" s="39">
        <f t="shared" si="35"/>
        <v>0</v>
      </c>
      <c r="L196" s="152">
        <v>0</v>
      </c>
      <c r="M196" s="152">
        <v>0</v>
      </c>
      <c r="N196" s="152">
        <v>0</v>
      </c>
      <c r="O196" s="152">
        <v>0</v>
      </c>
      <c r="P196" s="39">
        <f t="shared" si="36"/>
        <v>0</v>
      </c>
      <c r="Q196" s="90" t="s">
        <v>483</v>
      </c>
      <c r="IU196" s="67"/>
      <c r="IV196" s="67"/>
      <c r="IW196" s="67"/>
    </row>
    <row r="197" spans="1:257" s="131" customFormat="1" ht="27" x14ac:dyDescent="0.2">
      <c r="A197" s="45">
        <v>172</v>
      </c>
      <c r="B197" s="136" t="s">
        <v>682</v>
      </c>
      <c r="C197" s="104" t="s">
        <v>491</v>
      </c>
      <c r="D197" s="103" t="s">
        <v>490</v>
      </c>
      <c r="E197" s="40"/>
      <c r="F197" s="40" t="s">
        <v>640</v>
      </c>
      <c r="G197" s="168">
        <v>0</v>
      </c>
      <c r="H197" s="152">
        <v>0</v>
      </c>
      <c r="I197" s="152">
        <v>0</v>
      </c>
      <c r="J197" s="152">
        <v>0</v>
      </c>
      <c r="K197" s="39">
        <f t="shared" si="35"/>
        <v>0</v>
      </c>
      <c r="L197" s="152">
        <v>0</v>
      </c>
      <c r="M197" s="152">
        <v>0</v>
      </c>
      <c r="N197" s="152">
        <v>0</v>
      </c>
      <c r="O197" s="152">
        <v>0</v>
      </c>
      <c r="P197" s="39">
        <f t="shared" si="36"/>
        <v>0</v>
      </c>
      <c r="Q197" s="90" t="s">
        <v>483</v>
      </c>
      <c r="IU197" s="67"/>
      <c r="IV197" s="67"/>
      <c r="IW197" s="67"/>
    </row>
    <row r="198" spans="1:257" s="131" customFormat="1" ht="27" x14ac:dyDescent="0.2">
      <c r="A198" s="45">
        <v>173</v>
      </c>
      <c r="B198" s="136" t="s">
        <v>682</v>
      </c>
      <c r="C198" s="104" t="s">
        <v>488</v>
      </c>
      <c r="D198" s="103" t="s">
        <v>487</v>
      </c>
      <c r="E198" s="40"/>
      <c r="F198" s="40" t="s">
        <v>640</v>
      </c>
      <c r="G198" s="168">
        <v>0</v>
      </c>
      <c r="H198" s="152">
        <v>0</v>
      </c>
      <c r="I198" s="152">
        <v>0</v>
      </c>
      <c r="J198" s="152">
        <v>0</v>
      </c>
      <c r="K198" s="39">
        <f t="shared" si="35"/>
        <v>0</v>
      </c>
      <c r="L198" s="152">
        <v>0</v>
      </c>
      <c r="M198" s="152">
        <v>0</v>
      </c>
      <c r="N198" s="152">
        <v>0</v>
      </c>
      <c r="O198" s="152">
        <v>0</v>
      </c>
      <c r="P198" s="39">
        <f t="shared" si="36"/>
        <v>0</v>
      </c>
      <c r="Q198" s="90" t="s">
        <v>483</v>
      </c>
      <c r="IU198" s="67"/>
      <c r="IV198" s="67"/>
      <c r="IW198" s="67"/>
    </row>
    <row r="199" spans="1:257" s="131" customFormat="1" ht="27" x14ac:dyDescent="0.2">
      <c r="A199" s="45">
        <v>174</v>
      </c>
      <c r="B199" s="136" t="s">
        <v>682</v>
      </c>
      <c r="C199" s="104" t="s">
        <v>485</v>
      </c>
      <c r="D199" s="103" t="s">
        <v>484</v>
      </c>
      <c r="E199" s="40"/>
      <c r="F199" s="40" t="s">
        <v>640</v>
      </c>
      <c r="G199" s="168">
        <v>0</v>
      </c>
      <c r="H199" s="152">
        <v>0</v>
      </c>
      <c r="I199" s="152">
        <v>0</v>
      </c>
      <c r="J199" s="152">
        <v>0</v>
      </c>
      <c r="K199" s="39">
        <f t="shared" si="35"/>
        <v>0</v>
      </c>
      <c r="L199" s="152">
        <v>0</v>
      </c>
      <c r="M199" s="152">
        <v>0</v>
      </c>
      <c r="N199" s="152">
        <v>0</v>
      </c>
      <c r="O199" s="152">
        <v>0</v>
      </c>
      <c r="P199" s="39">
        <f t="shared" si="36"/>
        <v>0</v>
      </c>
      <c r="Q199" s="90" t="s">
        <v>483</v>
      </c>
      <c r="IU199" s="67"/>
      <c r="IV199" s="67"/>
      <c r="IW199" s="67"/>
    </row>
    <row r="200" spans="1:257" s="131" customFormat="1" x14ac:dyDescent="0.2">
      <c r="A200" s="140"/>
      <c r="B200" s="141" t="s">
        <v>641</v>
      </c>
      <c r="C200" s="142"/>
      <c r="D200" s="142"/>
      <c r="E200" s="144"/>
      <c r="F200" s="144"/>
      <c r="G200" s="39">
        <f>SUM(G180:G199)</f>
        <v>4247</v>
      </c>
      <c r="H200" s="39">
        <f t="shared" ref="H200:P200" si="37">SUM(H180:H199)</f>
        <v>6288</v>
      </c>
      <c r="I200" s="39">
        <f t="shared" si="37"/>
        <v>1000</v>
      </c>
      <c r="J200" s="39">
        <f t="shared" si="37"/>
        <v>5292</v>
      </c>
      <c r="K200" s="39">
        <f t="shared" si="37"/>
        <v>16827</v>
      </c>
      <c r="L200" s="39">
        <f t="shared" si="37"/>
        <v>4030</v>
      </c>
      <c r="M200" s="39">
        <f t="shared" si="37"/>
        <v>6222</v>
      </c>
      <c r="N200" s="39">
        <f t="shared" si="37"/>
        <v>3122</v>
      </c>
      <c r="O200" s="39">
        <f t="shared" si="37"/>
        <v>10635</v>
      </c>
      <c r="P200" s="39">
        <f t="shared" si="37"/>
        <v>24009</v>
      </c>
      <c r="Q200" s="145"/>
      <c r="IU200" s="67"/>
      <c r="IV200" s="67"/>
      <c r="IW200" s="67"/>
    </row>
    <row r="201" spans="1:257" s="131" customFormat="1" ht="54" x14ac:dyDescent="0.2">
      <c r="A201" s="45">
        <v>175</v>
      </c>
      <c r="B201" s="136" t="s">
        <v>684</v>
      </c>
      <c r="C201" s="155" t="s">
        <v>685</v>
      </c>
      <c r="D201" s="160" t="s">
        <v>268</v>
      </c>
      <c r="E201" s="156">
        <v>1</v>
      </c>
      <c r="F201" s="156" t="s">
        <v>88</v>
      </c>
      <c r="G201" s="152">
        <v>2362</v>
      </c>
      <c r="H201" s="152">
        <v>1904</v>
      </c>
      <c r="I201" s="152">
        <v>912</v>
      </c>
      <c r="J201" s="152">
        <v>3406</v>
      </c>
      <c r="K201" s="39">
        <f>SUM(G201:J201)</f>
        <v>8584</v>
      </c>
      <c r="L201" s="152">
        <v>0</v>
      </c>
      <c r="M201" s="152">
        <v>480</v>
      </c>
      <c r="N201" s="152">
        <v>1652</v>
      </c>
      <c r="O201" s="152">
        <v>0</v>
      </c>
      <c r="P201" s="39">
        <f>SUM(L201:O201)</f>
        <v>2132</v>
      </c>
      <c r="Q201" s="48"/>
      <c r="IU201" s="67"/>
      <c r="IV201" s="67"/>
      <c r="IW201" s="67"/>
    </row>
    <row r="202" spans="1:257" s="131" customFormat="1" ht="54" x14ac:dyDescent="0.2">
      <c r="A202" s="45">
        <v>176</v>
      </c>
      <c r="B202" s="136" t="s">
        <v>684</v>
      </c>
      <c r="C202" s="34" t="s">
        <v>269</v>
      </c>
      <c r="D202" s="49" t="s">
        <v>270</v>
      </c>
      <c r="E202" s="156">
        <v>1</v>
      </c>
      <c r="F202" s="156" t="s">
        <v>88</v>
      </c>
      <c r="G202" s="152">
        <v>28</v>
      </c>
      <c r="H202" s="152">
        <v>36</v>
      </c>
      <c r="I202" s="152">
        <v>298</v>
      </c>
      <c r="J202" s="152">
        <v>111</v>
      </c>
      <c r="K202" s="39">
        <f>SUM(G202:J202)</f>
        <v>473</v>
      </c>
      <c r="L202" s="152">
        <v>0</v>
      </c>
      <c r="M202" s="152">
        <v>0</v>
      </c>
      <c r="N202" s="152">
        <v>9</v>
      </c>
      <c r="O202" s="152">
        <v>15</v>
      </c>
      <c r="P202" s="39">
        <f>SUM(L202:O202)</f>
        <v>24</v>
      </c>
      <c r="Q202" s="48"/>
      <c r="IU202" s="67"/>
      <c r="IV202" s="67"/>
      <c r="IW202" s="67"/>
    </row>
    <row r="203" spans="1:257" s="131" customFormat="1" x14ac:dyDescent="0.2">
      <c r="A203" s="45">
        <v>177</v>
      </c>
      <c r="B203" s="136" t="s">
        <v>686</v>
      </c>
      <c r="C203" s="103" t="s">
        <v>482</v>
      </c>
      <c r="D203" s="104" t="s">
        <v>481</v>
      </c>
      <c r="E203" s="156"/>
      <c r="F203" s="40" t="s">
        <v>640</v>
      </c>
      <c r="G203" s="152">
        <v>163</v>
      </c>
      <c r="H203" s="152">
        <v>0</v>
      </c>
      <c r="I203" s="152">
        <v>0</v>
      </c>
      <c r="J203" s="152">
        <v>0</v>
      </c>
      <c r="K203" s="39">
        <f>SUM(G203:J203)</f>
        <v>163</v>
      </c>
      <c r="L203" s="152">
        <v>0</v>
      </c>
      <c r="M203" s="152">
        <v>0</v>
      </c>
      <c r="N203" s="152">
        <v>0</v>
      </c>
      <c r="O203" s="152">
        <v>0</v>
      </c>
      <c r="P203" s="39">
        <f>SUM(L203:O203)</f>
        <v>0</v>
      </c>
      <c r="Q203" s="48"/>
      <c r="IU203" s="67"/>
      <c r="IV203" s="67"/>
      <c r="IW203" s="67"/>
    </row>
    <row r="204" spans="1:257" s="131" customFormat="1" x14ac:dyDescent="0.2">
      <c r="A204" s="45">
        <v>178</v>
      </c>
      <c r="B204" s="136" t="s">
        <v>687</v>
      </c>
      <c r="C204" s="155" t="s">
        <v>688</v>
      </c>
      <c r="D204" s="160" t="s">
        <v>325</v>
      </c>
      <c r="E204" s="156">
        <v>4</v>
      </c>
      <c r="F204" s="156" t="s">
        <v>88</v>
      </c>
      <c r="G204" s="152">
        <v>0</v>
      </c>
      <c r="H204" s="152">
        <v>0</v>
      </c>
      <c r="I204" s="152">
        <v>0</v>
      </c>
      <c r="J204" s="152">
        <v>0</v>
      </c>
      <c r="K204" s="39">
        <f t="shared" ref="K204" si="38">SUM(G204:J204)</f>
        <v>0</v>
      </c>
      <c r="L204" s="47">
        <v>0</v>
      </c>
      <c r="M204" s="47">
        <v>0</v>
      </c>
      <c r="N204" s="47">
        <v>0</v>
      </c>
      <c r="O204" s="47">
        <v>0</v>
      </c>
      <c r="P204" s="39">
        <f t="shared" ref="P204" si="39">SUM(L204:O204)</f>
        <v>0</v>
      </c>
      <c r="Q204" s="48" t="s">
        <v>326</v>
      </c>
      <c r="IU204" s="67"/>
      <c r="IV204" s="67"/>
      <c r="IW204" s="67"/>
    </row>
    <row r="205" spans="1:257" s="131" customFormat="1" x14ac:dyDescent="0.2">
      <c r="A205" s="140"/>
      <c r="B205" s="141" t="s">
        <v>641</v>
      </c>
      <c r="C205" s="142"/>
      <c r="D205" s="142"/>
      <c r="E205" s="144"/>
      <c r="F205" s="144"/>
      <c r="G205" s="39">
        <f>SUM(G201:G203)</f>
        <v>2553</v>
      </c>
      <c r="H205" s="39">
        <f t="shared" ref="H205:P205" si="40">SUM(H201:H203)</f>
        <v>1940</v>
      </c>
      <c r="I205" s="39">
        <f t="shared" si="40"/>
        <v>1210</v>
      </c>
      <c r="J205" s="39">
        <f t="shared" si="40"/>
        <v>3517</v>
      </c>
      <c r="K205" s="39">
        <f t="shared" si="40"/>
        <v>9220</v>
      </c>
      <c r="L205" s="39">
        <f t="shared" si="40"/>
        <v>0</v>
      </c>
      <c r="M205" s="39">
        <f t="shared" si="40"/>
        <v>480</v>
      </c>
      <c r="N205" s="39">
        <f t="shared" si="40"/>
        <v>1661</v>
      </c>
      <c r="O205" s="39">
        <f t="shared" si="40"/>
        <v>15</v>
      </c>
      <c r="P205" s="39">
        <f t="shared" si="40"/>
        <v>2156</v>
      </c>
      <c r="Q205" s="145"/>
      <c r="IU205" s="67"/>
      <c r="IV205" s="67"/>
      <c r="IW205" s="67"/>
    </row>
    <row r="206" spans="1:257" s="131" customFormat="1" ht="27" x14ac:dyDescent="0.2">
      <c r="A206" s="45">
        <v>179</v>
      </c>
      <c r="B206" s="136" t="s">
        <v>689</v>
      </c>
      <c r="C206" s="155" t="s">
        <v>271</v>
      </c>
      <c r="D206" s="160" t="s">
        <v>272</v>
      </c>
      <c r="E206" s="156">
        <v>1</v>
      </c>
      <c r="F206" s="156" t="s">
        <v>88</v>
      </c>
      <c r="G206" s="152">
        <v>29</v>
      </c>
      <c r="H206" s="152">
        <v>457</v>
      </c>
      <c r="I206" s="152">
        <v>0</v>
      </c>
      <c r="J206" s="152">
        <v>222</v>
      </c>
      <c r="K206" s="39">
        <f t="shared" ref="K206:K225" si="41">SUM(G206:J206)</f>
        <v>708</v>
      </c>
      <c r="L206" s="152">
        <v>68</v>
      </c>
      <c r="M206" s="152">
        <v>583</v>
      </c>
      <c r="N206" s="152">
        <v>11</v>
      </c>
      <c r="O206" s="152">
        <v>775</v>
      </c>
      <c r="P206" s="39">
        <f t="shared" ref="P206:P225" si="42">SUM(L206:O206)</f>
        <v>1437</v>
      </c>
      <c r="Q206" s="48"/>
      <c r="IU206" s="67"/>
      <c r="IV206" s="67"/>
      <c r="IW206" s="67"/>
    </row>
    <row r="207" spans="1:257" s="131" customFormat="1" ht="27" x14ac:dyDescent="0.2">
      <c r="A207" s="45">
        <v>180</v>
      </c>
      <c r="B207" s="136" t="s">
        <v>689</v>
      </c>
      <c r="C207" s="155" t="s">
        <v>273</v>
      </c>
      <c r="D207" s="167" t="s">
        <v>274</v>
      </c>
      <c r="E207" s="156">
        <v>2</v>
      </c>
      <c r="F207" s="156" t="s">
        <v>88</v>
      </c>
      <c r="G207" s="152">
        <v>30</v>
      </c>
      <c r="H207" s="152">
        <v>63</v>
      </c>
      <c r="I207" s="152">
        <v>0</v>
      </c>
      <c r="J207" s="152">
        <v>82</v>
      </c>
      <c r="K207" s="39">
        <f t="shared" si="41"/>
        <v>175</v>
      </c>
      <c r="L207" s="152">
        <v>0</v>
      </c>
      <c r="M207" s="152">
        <v>1294</v>
      </c>
      <c r="N207" s="152">
        <v>53</v>
      </c>
      <c r="O207" s="152">
        <v>551</v>
      </c>
      <c r="P207" s="39">
        <f t="shared" si="42"/>
        <v>1898</v>
      </c>
      <c r="Q207" s="48"/>
      <c r="IU207" s="67"/>
      <c r="IV207" s="67"/>
      <c r="IW207" s="67"/>
    </row>
    <row r="208" spans="1:257" s="131" customFormat="1" ht="27" x14ac:dyDescent="0.2">
      <c r="A208" s="45">
        <v>181</v>
      </c>
      <c r="B208" s="136" t="s">
        <v>689</v>
      </c>
      <c r="C208" s="155" t="s">
        <v>273</v>
      </c>
      <c r="D208" s="167" t="s">
        <v>274</v>
      </c>
      <c r="E208" s="156">
        <v>2</v>
      </c>
      <c r="F208" s="156" t="s">
        <v>92</v>
      </c>
      <c r="G208" s="152">
        <v>0</v>
      </c>
      <c r="H208" s="152">
        <v>0</v>
      </c>
      <c r="I208" s="152">
        <v>0</v>
      </c>
      <c r="J208" s="152">
        <v>0</v>
      </c>
      <c r="K208" s="39">
        <f t="shared" si="41"/>
        <v>0</v>
      </c>
      <c r="L208" s="152">
        <v>0</v>
      </c>
      <c r="M208" s="152">
        <v>0</v>
      </c>
      <c r="N208" s="152">
        <v>280</v>
      </c>
      <c r="O208" s="152">
        <v>0</v>
      </c>
      <c r="P208" s="39">
        <f t="shared" si="42"/>
        <v>280</v>
      </c>
      <c r="Q208" s="48"/>
      <c r="IU208" s="67"/>
      <c r="IV208" s="67"/>
      <c r="IW208" s="67"/>
    </row>
    <row r="209" spans="1:257" s="131" customFormat="1" ht="27" x14ac:dyDescent="0.2">
      <c r="A209" s="45">
        <v>182</v>
      </c>
      <c r="B209" s="136" t="s">
        <v>689</v>
      </c>
      <c r="C209" s="155" t="s">
        <v>276</v>
      </c>
      <c r="D209" s="167" t="s">
        <v>277</v>
      </c>
      <c r="E209" s="156">
        <v>2</v>
      </c>
      <c r="F209" s="156" t="s">
        <v>88</v>
      </c>
      <c r="G209" s="152">
        <v>0</v>
      </c>
      <c r="H209" s="152">
        <v>193</v>
      </c>
      <c r="I209" s="152">
        <v>0</v>
      </c>
      <c r="J209" s="152">
        <v>103</v>
      </c>
      <c r="K209" s="39">
        <f t="shared" si="41"/>
        <v>296</v>
      </c>
      <c r="L209" s="152">
        <v>0</v>
      </c>
      <c r="M209" s="152">
        <v>1338</v>
      </c>
      <c r="N209" s="152">
        <v>40</v>
      </c>
      <c r="O209" s="152">
        <v>527</v>
      </c>
      <c r="P209" s="39">
        <f t="shared" si="42"/>
        <v>1905</v>
      </c>
      <c r="Q209" s="48"/>
      <c r="IU209" s="67"/>
      <c r="IV209" s="67"/>
      <c r="IW209" s="67"/>
    </row>
    <row r="210" spans="1:257" s="131" customFormat="1" ht="27" x14ac:dyDescent="0.2">
      <c r="A210" s="45">
        <v>183</v>
      </c>
      <c r="B210" s="136" t="s">
        <v>689</v>
      </c>
      <c r="C210" s="155" t="s">
        <v>276</v>
      </c>
      <c r="D210" s="167" t="s">
        <v>278</v>
      </c>
      <c r="E210" s="156">
        <v>2</v>
      </c>
      <c r="F210" s="156" t="s">
        <v>88</v>
      </c>
      <c r="G210" s="152">
        <v>710</v>
      </c>
      <c r="H210" s="152">
        <v>294</v>
      </c>
      <c r="I210" s="152">
        <v>15</v>
      </c>
      <c r="J210" s="152">
        <v>619</v>
      </c>
      <c r="K210" s="39">
        <f t="shared" si="41"/>
        <v>1638</v>
      </c>
      <c r="L210" s="152">
        <v>0</v>
      </c>
      <c r="M210" s="152">
        <v>0</v>
      </c>
      <c r="N210" s="152">
        <v>15</v>
      </c>
      <c r="O210" s="152">
        <v>548</v>
      </c>
      <c r="P210" s="39">
        <f t="shared" si="42"/>
        <v>563</v>
      </c>
      <c r="Q210" s="48"/>
      <c r="IU210" s="67"/>
      <c r="IV210" s="67"/>
      <c r="IW210" s="67"/>
    </row>
    <row r="211" spans="1:257" s="131" customFormat="1" ht="27" x14ac:dyDescent="0.2">
      <c r="A211" s="45">
        <v>184</v>
      </c>
      <c r="B211" s="136" t="s">
        <v>689</v>
      </c>
      <c r="C211" s="155" t="s">
        <v>279</v>
      </c>
      <c r="D211" s="160" t="s">
        <v>280</v>
      </c>
      <c r="E211" s="156">
        <v>2</v>
      </c>
      <c r="F211" s="156" t="s">
        <v>88</v>
      </c>
      <c r="G211" s="152">
        <v>2574</v>
      </c>
      <c r="H211" s="152">
        <v>1038</v>
      </c>
      <c r="I211" s="152">
        <v>0</v>
      </c>
      <c r="J211" s="152">
        <v>1587</v>
      </c>
      <c r="K211" s="39">
        <f t="shared" si="41"/>
        <v>5199</v>
      </c>
      <c r="L211" s="152">
        <v>0</v>
      </c>
      <c r="M211" s="152">
        <v>0</v>
      </c>
      <c r="N211" s="152">
        <v>100</v>
      </c>
      <c r="O211" s="152">
        <v>3456</v>
      </c>
      <c r="P211" s="39">
        <f t="shared" si="42"/>
        <v>3556</v>
      </c>
      <c r="Q211" s="48"/>
      <c r="IU211" s="67"/>
      <c r="IV211" s="67"/>
      <c r="IW211" s="67"/>
    </row>
    <row r="212" spans="1:257" s="131" customFormat="1" ht="27" x14ac:dyDescent="0.2">
      <c r="A212" s="45">
        <v>185</v>
      </c>
      <c r="B212" s="136" t="s">
        <v>689</v>
      </c>
      <c r="C212" s="155" t="s">
        <v>279</v>
      </c>
      <c r="D212" s="160" t="s">
        <v>280</v>
      </c>
      <c r="E212" s="156">
        <v>2</v>
      </c>
      <c r="F212" s="156" t="s">
        <v>92</v>
      </c>
      <c r="G212" s="152">
        <v>0</v>
      </c>
      <c r="H212" s="152">
        <v>0</v>
      </c>
      <c r="I212" s="152">
        <v>0</v>
      </c>
      <c r="J212" s="152">
        <v>0</v>
      </c>
      <c r="K212" s="39">
        <f t="shared" si="41"/>
        <v>0</v>
      </c>
      <c r="L212" s="152">
        <v>0</v>
      </c>
      <c r="M212" s="152">
        <v>474</v>
      </c>
      <c r="N212" s="152">
        <v>170</v>
      </c>
      <c r="O212" s="152">
        <v>0</v>
      </c>
      <c r="P212" s="39">
        <f t="shared" si="42"/>
        <v>644</v>
      </c>
      <c r="Q212" s="48"/>
      <c r="IU212" s="67"/>
      <c r="IV212" s="67"/>
      <c r="IW212" s="67"/>
    </row>
    <row r="213" spans="1:257" s="131" customFormat="1" ht="27" x14ac:dyDescent="0.2">
      <c r="A213" s="45">
        <v>186</v>
      </c>
      <c r="B213" s="136" t="s">
        <v>689</v>
      </c>
      <c r="C213" s="155" t="s">
        <v>281</v>
      </c>
      <c r="D213" s="160" t="s">
        <v>282</v>
      </c>
      <c r="E213" s="156">
        <v>3</v>
      </c>
      <c r="F213" s="156" t="s">
        <v>88</v>
      </c>
      <c r="G213" s="152">
        <v>0</v>
      </c>
      <c r="H213" s="152">
        <v>326</v>
      </c>
      <c r="I213" s="152">
        <v>0</v>
      </c>
      <c r="J213" s="152">
        <v>387</v>
      </c>
      <c r="K213" s="39">
        <f t="shared" si="41"/>
        <v>713</v>
      </c>
      <c r="L213" s="152">
        <v>0</v>
      </c>
      <c r="M213" s="152">
        <v>1555</v>
      </c>
      <c r="N213" s="152">
        <v>37</v>
      </c>
      <c r="O213" s="152">
        <v>1772</v>
      </c>
      <c r="P213" s="39">
        <f t="shared" si="42"/>
        <v>3364</v>
      </c>
      <c r="Q213" s="48"/>
      <c r="IU213" s="67"/>
      <c r="IV213" s="67"/>
      <c r="IW213" s="67"/>
    </row>
    <row r="214" spans="1:257" s="131" customFormat="1" ht="27" x14ac:dyDescent="0.2">
      <c r="A214" s="45">
        <v>187</v>
      </c>
      <c r="B214" s="136" t="s">
        <v>689</v>
      </c>
      <c r="C214" s="155" t="s">
        <v>279</v>
      </c>
      <c r="D214" s="160" t="s">
        <v>283</v>
      </c>
      <c r="E214" s="156">
        <v>1</v>
      </c>
      <c r="F214" s="156" t="s">
        <v>88</v>
      </c>
      <c r="G214" s="152">
        <v>0</v>
      </c>
      <c r="H214" s="152">
        <v>180</v>
      </c>
      <c r="I214" s="152">
        <v>0</v>
      </c>
      <c r="J214" s="152">
        <v>416</v>
      </c>
      <c r="K214" s="39">
        <f t="shared" si="41"/>
        <v>596</v>
      </c>
      <c r="L214" s="152">
        <v>130</v>
      </c>
      <c r="M214" s="152">
        <v>1658</v>
      </c>
      <c r="N214" s="152">
        <v>48</v>
      </c>
      <c r="O214" s="152">
        <v>1099</v>
      </c>
      <c r="P214" s="39">
        <f t="shared" si="42"/>
        <v>2935</v>
      </c>
      <c r="Q214" s="48"/>
      <c r="IU214" s="67"/>
      <c r="IV214" s="67"/>
      <c r="IW214" s="67"/>
    </row>
    <row r="215" spans="1:257" s="131" customFormat="1" ht="27" x14ac:dyDescent="0.2">
      <c r="A215" s="45">
        <v>188</v>
      </c>
      <c r="B215" s="136" t="s">
        <v>689</v>
      </c>
      <c r="C215" s="155" t="s">
        <v>279</v>
      </c>
      <c r="D215" s="160" t="s">
        <v>283</v>
      </c>
      <c r="E215" s="156">
        <v>1</v>
      </c>
      <c r="F215" s="156" t="s">
        <v>92</v>
      </c>
      <c r="G215" s="152">
        <v>0</v>
      </c>
      <c r="H215" s="152">
        <v>0</v>
      </c>
      <c r="I215" s="152">
        <v>0</v>
      </c>
      <c r="J215" s="152">
        <v>0</v>
      </c>
      <c r="K215" s="39">
        <f t="shared" si="41"/>
        <v>0</v>
      </c>
      <c r="L215" s="152">
        <v>292</v>
      </c>
      <c r="M215" s="152">
        <v>0</v>
      </c>
      <c r="N215" s="152">
        <v>0</v>
      </c>
      <c r="O215" s="152">
        <v>0</v>
      </c>
      <c r="P215" s="39">
        <f t="shared" si="42"/>
        <v>292</v>
      </c>
      <c r="Q215" s="48"/>
      <c r="IU215" s="67"/>
      <c r="IV215" s="67"/>
      <c r="IW215" s="67"/>
    </row>
    <row r="216" spans="1:257" s="131" customFormat="1" ht="27" x14ac:dyDescent="0.2">
      <c r="A216" s="45">
        <v>189</v>
      </c>
      <c r="B216" s="136" t="s">
        <v>689</v>
      </c>
      <c r="C216" s="155" t="s">
        <v>284</v>
      </c>
      <c r="D216" s="160" t="s">
        <v>285</v>
      </c>
      <c r="E216" s="156">
        <v>1</v>
      </c>
      <c r="F216" s="156" t="s">
        <v>88</v>
      </c>
      <c r="G216" s="152">
        <v>0</v>
      </c>
      <c r="H216" s="152">
        <v>2</v>
      </c>
      <c r="I216" s="152">
        <v>0</v>
      </c>
      <c r="J216" s="152">
        <v>134</v>
      </c>
      <c r="K216" s="39">
        <f t="shared" si="41"/>
        <v>136</v>
      </c>
      <c r="L216" s="152">
        <v>0</v>
      </c>
      <c r="M216" s="152">
        <v>141</v>
      </c>
      <c r="N216" s="152">
        <v>12</v>
      </c>
      <c r="O216" s="152">
        <v>93</v>
      </c>
      <c r="P216" s="39">
        <f t="shared" si="42"/>
        <v>246</v>
      </c>
      <c r="Q216" s="48"/>
      <c r="IU216" s="67"/>
      <c r="IV216" s="67"/>
      <c r="IW216" s="67"/>
    </row>
    <row r="217" spans="1:257" s="131" customFormat="1" ht="27" x14ac:dyDescent="0.2">
      <c r="A217" s="45">
        <v>190</v>
      </c>
      <c r="B217" s="136" t="s">
        <v>689</v>
      </c>
      <c r="C217" s="155" t="s">
        <v>279</v>
      </c>
      <c r="D217" s="160" t="s">
        <v>286</v>
      </c>
      <c r="E217" s="156">
        <v>2</v>
      </c>
      <c r="F217" s="156" t="s">
        <v>88</v>
      </c>
      <c r="G217" s="152">
        <v>666</v>
      </c>
      <c r="H217" s="152">
        <v>180</v>
      </c>
      <c r="I217" s="152">
        <v>0</v>
      </c>
      <c r="J217" s="152">
        <v>180</v>
      </c>
      <c r="K217" s="39">
        <f t="shared" si="41"/>
        <v>1026</v>
      </c>
      <c r="L217" s="152">
        <v>0</v>
      </c>
      <c r="M217" s="152">
        <v>221</v>
      </c>
      <c r="N217" s="152">
        <v>12</v>
      </c>
      <c r="O217" s="152">
        <v>548</v>
      </c>
      <c r="P217" s="39">
        <f t="shared" si="42"/>
        <v>781</v>
      </c>
      <c r="Q217" s="48"/>
      <c r="IU217" s="67"/>
      <c r="IV217" s="67"/>
      <c r="IW217" s="67"/>
    </row>
    <row r="218" spans="1:257" s="131" customFormat="1" ht="27" x14ac:dyDescent="0.2">
      <c r="A218" s="45">
        <v>191</v>
      </c>
      <c r="B218" s="136" t="s">
        <v>689</v>
      </c>
      <c r="C218" s="155" t="s">
        <v>279</v>
      </c>
      <c r="D218" s="160" t="s">
        <v>287</v>
      </c>
      <c r="E218" s="156">
        <v>2</v>
      </c>
      <c r="F218" s="156" t="s">
        <v>88</v>
      </c>
      <c r="G218" s="152">
        <v>17</v>
      </c>
      <c r="H218" s="152">
        <v>148</v>
      </c>
      <c r="I218" s="152">
        <v>0</v>
      </c>
      <c r="J218" s="152">
        <v>127</v>
      </c>
      <c r="K218" s="39">
        <f t="shared" si="41"/>
        <v>292</v>
      </c>
      <c r="L218" s="152">
        <v>0</v>
      </c>
      <c r="M218" s="152">
        <v>630</v>
      </c>
      <c r="N218" s="152">
        <v>28</v>
      </c>
      <c r="O218" s="152">
        <v>604</v>
      </c>
      <c r="P218" s="39">
        <f t="shared" si="42"/>
        <v>1262</v>
      </c>
      <c r="Q218" s="48"/>
      <c r="IU218" s="67"/>
      <c r="IV218" s="67"/>
      <c r="IW218" s="67"/>
    </row>
    <row r="219" spans="1:257" s="131" customFormat="1" ht="27" x14ac:dyDescent="0.2">
      <c r="A219" s="45">
        <v>192</v>
      </c>
      <c r="B219" s="136" t="s">
        <v>689</v>
      </c>
      <c r="C219" s="155" t="s">
        <v>279</v>
      </c>
      <c r="D219" s="160" t="s">
        <v>288</v>
      </c>
      <c r="E219" s="156">
        <v>2</v>
      </c>
      <c r="F219" s="156" t="s">
        <v>88</v>
      </c>
      <c r="G219" s="152">
        <v>2</v>
      </c>
      <c r="H219" s="152">
        <v>284</v>
      </c>
      <c r="I219" s="152">
        <v>0</v>
      </c>
      <c r="J219" s="152">
        <v>197</v>
      </c>
      <c r="K219" s="39">
        <f t="shared" si="41"/>
        <v>483</v>
      </c>
      <c r="L219" s="152">
        <v>0</v>
      </c>
      <c r="M219" s="152">
        <v>1022</v>
      </c>
      <c r="N219" s="152">
        <v>222</v>
      </c>
      <c r="O219" s="152">
        <v>510</v>
      </c>
      <c r="P219" s="39">
        <f t="shared" si="42"/>
        <v>1754</v>
      </c>
      <c r="Q219" s="48"/>
      <c r="IU219" s="67"/>
      <c r="IV219" s="67"/>
      <c r="IW219" s="67"/>
    </row>
    <row r="220" spans="1:257" s="131" customFormat="1" ht="27" x14ac:dyDescent="0.2">
      <c r="A220" s="45">
        <v>193</v>
      </c>
      <c r="B220" s="136" t="s">
        <v>689</v>
      </c>
      <c r="C220" s="155" t="s">
        <v>279</v>
      </c>
      <c r="D220" s="160" t="s">
        <v>289</v>
      </c>
      <c r="E220" s="156">
        <v>1</v>
      </c>
      <c r="F220" s="156" t="s">
        <v>88</v>
      </c>
      <c r="G220" s="152">
        <v>178</v>
      </c>
      <c r="H220" s="152">
        <v>666</v>
      </c>
      <c r="I220" s="152">
        <v>0</v>
      </c>
      <c r="J220" s="152">
        <v>599</v>
      </c>
      <c r="K220" s="39">
        <f t="shared" si="41"/>
        <v>1443</v>
      </c>
      <c r="L220" s="152">
        <v>72</v>
      </c>
      <c r="M220" s="152">
        <v>1064</v>
      </c>
      <c r="N220" s="152">
        <v>68</v>
      </c>
      <c r="O220" s="152">
        <v>1238</v>
      </c>
      <c r="P220" s="39">
        <f t="shared" si="42"/>
        <v>2442</v>
      </c>
      <c r="Q220" s="48"/>
      <c r="IU220" s="67"/>
      <c r="IV220" s="67"/>
      <c r="IW220" s="67"/>
    </row>
    <row r="221" spans="1:257" s="131" customFormat="1" ht="27" x14ac:dyDescent="0.2">
      <c r="A221" s="45">
        <v>194</v>
      </c>
      <c r="B221" s="136" t="s">
        <v>689</v>
      </c>
      <c r="C221" s="155" t="s">
        <v>290</v>
      </c>
      <c r="D221" s="160" t="s">
        <v>291</v>
      </c>
      <c r="E221" s="156">
        <v>4</v>
      </c>
      <c r="F221" s="156" t="s">
        <v>88</v>
      </c>
      <c r="G221" s="152">
        <v>0</v>
      </c>
      <c r="H221" s="152">
        <v>0</v>
      </c>
      <c r="I221" s="152">
        <v>0</v>
      </c>
      <c r="J221" s="152">
        <v>0</v>
      </c>
      <c r="K221" s="39">
        <f t="shared" si="41"/>
        <v>0</v>
      </c>
      <c r="L221" s="152">
        <v>0</v>
      </c>
      <c r="M221" s="152">
        <v>0</v>
      </c>
      <c r="N221" s="152">
        <v>0</v>
      </c>
      <c r="O221" s="152">
        <v>0</v>
      </c>
      <c r="P221" s="39">
        <f t="shared" si="42"/>
        <v>0</v>
      </c>
      <c r="Q221" s="48"/>
      <c r="IU221" s="67"/>
      <c r="IV221" s="67"/>
      <c r="IW221" s="67"/>
    </row>
    <row r="222" spans="1:257" s="131" customFormat="1" ht="27" x14ac:dyDescent="0.2">
      <c r="A222" s="45">
        <v>195</v>
      </c>
      <c r="B222" s="136" t="s">
        <v>689</v>
      </c>
      <c r="C222" s="155" t="s">
        <v>292</v>
      </c>
      <c r="D222" s="160" t="s">
        <v>293</v>
      </c>
      <c r="E222" s="156">
        <v>2</v>
      </c>
      <c r="F222" s="156" t="s">
        <v>92</v>
      </c>
      <c r="G222" s="152">
        <v>0</v>
      </c>
      <c r="H222" s="152">
        <v>0</v>
      </c>
      <c r="I222" s="152">
        <v>0</v>
      </c>
      <c r="J222" s="152">
        <v>0</v>
      </c>
      <c r="K222" s="39">
        <f t="shared" si="41"/>
        <v>0</v>
      </c>
      <c r="L222" s="152">
        <v>0</v>
      </c>
      <c r="M222" s="152">
        <v>126</v>
      </c>
      <c r="N222" s="152">
        <v>0</v>
      </c>
      <c r="O222" s="152">
        <v>0</v>
      </c>
      <c r="P222" s="39">
        <f t="shared" si="42"/>
        <v>126</v>
      </c>
      <c r="Q222" s="48"/>
      <c r="IU222" s="67"/>
      <c r="IV222" s="67"/>
      <c r="IW222" s="67"/>
    </row>
    <row r="223" spans="1:257" s="131" customFormat="1" ht="27" x14ac:dyDescent="0.2">
      <c r="A223" s="45">
        <v>196</v>
      </c>
      <c r="B223" s="136" t="s">
        <v>689</v>
      </c>
      <c r="C223" s="155" t="s">
        <v>295</v>
      </c>
      <c r="D223" s="160" t="s">
        <v>296</v>
      </c>
      <c r="E223" s="156">
        <v>2</v>
      </c>
      <c r="F223" s="156" t="s">
        <v>88</v>
      </c>
      <c r="G223" s="152">
        <v>464</v>
      </c>
      <c r="H223" s="152">
        <v>869</v>
      </c>
      <c r="I223" s="152">
        <v>0</v>
      </c>
      <c r="J223" s="152">
        <v>236</v>
      </c>
      <c r="K223" s="39">
        <f t="shared" si="41"/>
        <v>1569</v>
      </c>
      <c r="L223" s="152">
        <v>0</v>
      </c>
      <c r="M223" s="152">
        <v>0</v>
      </c>
      <c r="N223" s="152">
        <v>0</v>
      </c>
      <c r="O223" s="152">
        <v>0</v>
      </c>
      <c r="P223" s="39">
        <f t="shared" si="42"/>
        <v>0</v>
      </c>
      <c r="Q223" s="48"/>
      <c r="IU223" s="67"/>
      <c r="IV223" s="67"/>
      <c r="IW223" s="67"/>
    </row>
    <row r="224" spans="1:257" s="131" customFormat="1" ht="27" x14ac:dyDescent="0.2">
      <c r="A224" s="45">
        <v>197</v>
      </c>
      <c r="B224" s="136" t="s">
        <v>689</v>
      </c>
      <c r="C224" s="96" t="s">
        <v>279</v>
      </c>
      <c r="D224" s="98" t="s">
        <v>473</v>
      </c>
      <c r="E224" s="156"/>
      <c r="F224" s="40" t="s">
        <v>640</v>
      </c>
      <c r="G224" s="152">
        <v>68</v>
      </c>
      <c r="H224" s="152">
        <v>38</v>
      </c>
      <c r="I224" s="152">
        <v>0</v>
      </c>
      <c r="J224" s="152">
        <v>0</v>
      </c>
      <c r="K224" s="39">
        <f t="shared" si="41"/>
        <v>106</v>
      </c>
      <c r="L224" s="152">
        <v>0</v>
      </c>
      <c r="M224" s="152">
        <v>0</v>
      </c>
      <c r="N224" s="152">
        <v>0</v>
      </c>
      <c r="O224" s="152">
        <v>0</v>
      </c>
      <c r="P224" s="39">
        <f t="shared" si="42"/>
        <v>0</v>
      </c>
      <c r="Q224" s="48"/>
      <c r="IU224" s="67"/>
      <c r="IV224" s="67"/>
      <c r="IW224" s="67"/>
    </row>
    <row r="225" spans="1:257" s="131" customFormat="1" ht="27" x14ac:dyDescent="0.2">
      <c r="A225" s="45">
        <v>198</v>
      </c>
      <c r="B225" s="136" t="s">
        <v>689</v>
      </c>
      <c r="C225" s="96" t="s">
        <v>279</v>
      </c>
      <c r="D225" s="98" t="s">
        <v>471</v>
      </c>
      <c r="E225" s="156"/>
      <c r="F225" s="40" t="s">
        <v>640</v>
      </c>
      <c r="G225" s="152">
        <v>204</v>
      </c>
      <c r="H225" s="152">
        <v>72</v>
      </c>
      <c r="I225" s="152">
        <v>0</v>
      </c>
      <c r="J225" s="152">
        <v>27</v>
      </c>
      <c r="K225" s="39">
        <f t="shared" si="41"/>
        <v>303</v>
      </c>
      <c r="L225" s="152">
        <v>0</v>
      </c>
      <c r="M225" s="152">
        <v>0</v>
      </c>
      <c r="N225" s="152">
        <v>0</v>
      </c>
      <c r="O225" s="152">
        <v>0</v>
      </c>
      <c r="P225" s="39">
        <f t="shared" si="42"/>
        <v>0</v>
      </c>
      <c r="Q225" s="48"/>
      <c r="IU225" s="67"/>
      <c r="IV225" s="67"/>
      <c r="IW225" s="67"/>
    </row>
    <row r="226" spans="1:257" s="131" customFormat="1" x14ac:dyDescent="0.2">
      <c r="A226" s="140"/>
      <c r="B226" s="141" t="s">
        <v>641</v>
      </c>
      <c r="C226" s="142"/>
      <c r="D226" s="142"/>
      <c r="E226" s="144"/>
      <c r="F226" s="144"/>
      <c r="G226" s="39">
        <f t="shared" ref="G226:P226" si="43">SUM(G206:G225)</f>
        <v>4942</v>
      </c>
      <c r="H226" s="39">
        <f t="shared" si="43"/>
        <v>4810</v>
      </c>
      <c r="I226" s="39">
        <f t="shared" si="43"/>
        <v>15</v>
      </c>
      <c r="J226" s="39">
        <f t="shared" si="43"/>
        <v>4916</v>
      </c>
      <c r="K226" s="39">
        <f t="shared" si="43"/>
        <v>14683</v>
      </c>
      <c r="L226" s="39">
        <f t="shared" si="43"/>
        <v>562</v>
      </c>
      <c r="M226" s="39">
        <f t="shared" si="43"/>
        <v>10106</v>
      </c>
      <c r="N226" s="39">
        <f t="shared" si="43"/>
        <v>1096</v>
      </c>
      <c r="O226" s="39">
        <f t="shared" si="43"/>
        <v>11721</v>
      </c>
      <c r="P226" s="39">
        <f t="shared" si="43"/>
        <v>23485</v>
      </c>
      <c r="Q226" s="145"/>
      <c r="IU226" s="67"/>
      <c r="IV226" s="67"/>
      <c r="IW226" s="67"/>
    </row>
    <row r="227" spans="1:257" s="131" customFormat="1" ht="27" x14ac:dyDescent="0.2">
      <c r="A227" s="45">
        <v>199</v>
      </c>
      <c r="B227" s="136" t="s">
        <v>690</v>
      </c>
      <c r="C227" s="160" t="s">
        <v>297</v>
      </c>
      <c r="D227" s="160" t="s">
        <v>298</v>
      </c>
      <c r="E227" s="156">
        <v>2</v>
      </c>
      <c r="F227" s="156" t="s">
        <v>88</v>
      </c>
      <c r="G227" s="152">
        <v>0</v>
      </c>
      <c r="H227" s="152">
        <v>0</v>
      </c>
      <c r="I227" s="152">
        <v>0</v>
      </c>
      <c r="J227" s="152">
        <v>0</v>
      </c>
      <c r="K227" s="39">
        <f t="shared" ref="K227:K265" si="44">SUM(G227:J227)</f>
        <v>0</v>
      </c>
      <c r="L227" s="152">
        <v>0</v>
      </c>
      <c r="M227" s="152">
        <v>0</v>
      </c>
      <c r="N227" s="152">
        <v>930</v>
      </c>
      <c r="O227" s="152">
        <v>1504</v>
      </c>
      <c r="P227" s="39">
        <f t="shared" ref="P227:P265" si="45">SUM(L227:O227)</f>
        <v>2434</v>
      </c>
      <c r="Q227" s="48"/>
      <c r="IU227" s="67"/>
      <c r="IV227" s="67"/>
      <c r="IW227" s="67"/>
    </row>
    <row r="228" spans="1:257" s="131" customFormat="1" x14ac:dyDescent="0.2">
      <c r="A228" s="45">
        <v>200</v>
      </c>
      <c r="B228" s="136" t="s">
        <v>690</v>
      </c>
      <c r="C228" s="155" t="s">
        <v>299</v>
      </c>
      <c r="D228" s="160" t="s">
        <v>298</v>
      </c>
      <c r="E228" s="156">
        <v>2</v>
      </c>
      <c r="F228" s="156" t="s">
        <v>88</v>
      </c>
      <c r="G228" s="152">
        <v>0</v>
      </c>
      <c r="H228" s="152">
        <v>0</v>
      </c>
      <c r="I228" s="152">
        <v>0</v>
      </c>
      <c r="J228" s="152">
        <v>0</v>
      </c>
      <c r="K228" s="39">
        <f>SUM(G228:J228)</f>
        <v>0</v>
      </c>
      <c r="L228" s="152">
        <v>0</v>
      </c>
      <c r="M228" s="152">
        <v>0</v>
      </c>
      <c r="N228" s="152">
        <v>0</v>
      </c>
      <c r="O228" s="152">
        <v>0</v>
      </c>
      <c r="P228" s="39">
        <f t="shared" si="45"/>
        <v>0</v>
      </c>
      <c r="Q228" s="48" t="s">
        <v>300</v>
      </c>
      <c r="IU228" s="67"/>
      <c r="IV228" s="67"/>
      <c r="IW228" s="67"/>
    </row>
    <row r="229" spans="1:257" s="131" customFormat="1" x14ac:dyDescent="0.2">
      <c r="A229" s="45">
        <v>201</v>
      </c>
      <c r="B229" s="136" t="s">
        <v>690</v>
      </c>
      <c r="C229" s="155" t="s">
        <v>301</v>
      </c>
      <c r="D229" s="160" t="s">
        <v>302</v>
      </c>
      <c r="E229" s="156">
        <v>2</v>
      </c>
      <c r="F229" s="156" t="s">
        <v>88</v>
      </c>
      <c r="G229" s="152">
        <v>0</v>
      </c>
      <c r="H229" s="152">
        <v>0</v>
      </c>
      <c r="I229" s="152">
        <v>0</v>
      </c>
      <c r="J229" s="152">
        <v>0</v>
      </c>
      <c r="K229" s="39">
        <f>SUM(G229:J229)</f>
        <v>0</v>
      </c>
      <c r="L229" s="152">
        <v>202</v>
      </c>
      <c r="M229" s="152">
        <v>4613</v>
      </c>
      <c r="N229" s="152">
        <v>1882</v>
      </c>
      <c r="O229" s="152">
        <v>1604</v>
      </c>
      <c r="P229" s="39">
        <f t="shared" si="45"/>
        <v>8301</v>
      </c>
      <c r="Q229" s="48"/>
      <c r="IU229" s="67"/>
      <c r="IV229" s="67"/>
      <c r="IW229" s="67"/>
    </row>
    <row r="230" spans="1:257" s="131" customFormat="1" x14ac:dyDescent="0.2">
      <c r="A230" s="45">
        <v>202</v>
      </c>
      <c r="B230" s="136" t="s">
        <v>690</v>
      </c>
      <c r="C230" s="155" t="s">
        <v>303</v>
      </c>
      <c r="D230" s="160" t="s">
        <v>304</v>
      </c>
      <c r="E230" s="156">
        <v>3</v>
      </c>
      <c r="F230" s="156" t="s">
        <v>88</v>
      </c>
      <c r="G230" s="152">
        <v>0</v>
      </c>
      <c r="H230" s="152">
        <v>0</v>
      </c>
      <c r="I230" s="152">
        <v>0</v>
      </c>
      <c r="J230" s="152">
        <v>0</v>
      </c>
      <c r="K230" s="39">
        <f t="shared" si="44"/>
        <v>0</v>
      </c>
      <c r="L230" s="47">
        <v>0</v>
      </c>
      <c r="M230" s="47">
        <v>0</v>
      </c>
      <c r="N230" s="47">
        <v>1134</v>
      </c>
      <c r="O230" s="47">
        <v>1941</v>
      </c>
      <c r="P230" s="39">
        <f t="shared" si="45"/>
        <v>3075</v>
      </c>
      <c r="Q230" s="48"/>
      <c r="IU230" s="67"/>
      <c r="IV230" s="67"/>
      <c r="IW230" s="67"/>
    </row>
    <row r="231" spans="1:257" s="131" customFormat="1" x14ac:dyDescent="0.2">
      <c r="A231" s="45">
        <v>203</v>
      </c>
      <c r="B231" s="136" t="s">
        <v>690</v>
      </c>
      <c r="C231" s="155" t="s">
        <v>305</v>
      </c>
      <c r="D231" s="160" t="s">
        <v>306</v>
      </c>
      <c r="E231" s="156">
        <v>2</v>
      </c>
      <c r="F231" s="156" t="s">
        <v>88</v>
      </c>
      <c r="G231" s="152">
        <v>0</v>
      </c>
      <c r="H231" s="152">
        <v>0</v>
      </c>
      <c r="I231" s="152">
        <v>0</v>
      </c>
      <c r="J231" s="152">
        <v>0</v>
      </c>
      <c r="K231" s="39">
        <f t="shared" si="44"/>
        <v>0</v>
      </c>
      <c r="L231" s="47">
        <v>180</v>
      </c>
      <c r="M231" s="47">
        <v>3084</v>
      </c>
      <c r="N231" s="47">
        <v>851</v>
      </c>
      <c r="O231" s="47">
        <v>913</v>
      </c>
      <c r="P231" s="39">
        <f t="shared" si="45"/>
        <v>5028</v>
      </c>
      <c r="Q231" s="48"/>
      <c r="IU231" s="67"/>
      <c r="IV231" s="67"/>
      <c r="IW231" s="67"/>
    </row>
    <row r="232" spans="1:257" s="131" customFormat="1" x14ac:dyDescent="0.2">
      <c r="A232" s="45">
        <v>204</v>
      </c>
      <c r="B232" s="136" t="s">
        <v>690</v>
      </c>
      <c r="C232" s="155" t="s">
        <v>307</v>
      </c>
      <c r="D232" s="160" t="s">
        <v>308</v>
      </c>
      <c r="E232" s="156">
        <v>3</v>
      </c>
      <c r="F232" s="156" t="s">
        <v>88</v>
      </c>
      <c r="G232" s="152">
        <v>0</v>
      </c>
      <c r="H232" s="152">
        <v>0</v>
      </c>
      <c r="I232" s="152">
        <v>0</v>
      </c>
      <c r="J232" s="152">
        <v>0</v>
      </c>
      <c r="K232" s="39">
        <f t="shared" si="44"/>
        <v>0</v>
      </c>
      <c r="L232" s="47">
        <v>140</v>
      </c>
      <c r="M232" s="47">
        <v>10028</v>
      </c>
      <c r="N232" s="47">
        <v>0</v>
      </c>
      <c r="O232" s="47">
        <v>3424</v>
      </c>
      <c r="P232" s="39">
        <f t="shared" si="45"/>
        <v>13592</v>
      </c>
      <c r="Q232" s="48"/>
      <c r="IU232" s="67"/>
      <c r="IV232" s="67"/>
      <c r="IW232" s="67"/>
    </row>
    <row r="233" spans="1:257" s="131" customFormat="1" x14ac:dyDescent="0.2">
      <c r="A233" s="45">
        <v>205</v>
      </c>
      <c r="B233" s="136" t="s">
        <v>690</v>
      </c>
      <c r="C233" s="155" t="s">
        <v>691</v>
      </c>
      <c r="D233" s="160" t="s">
        <v>308</v>
      </c>
      <c r="E233" s="156">
        <v>3</v>
      </c>
      <c r="F233" s="156" t="s">
        <v>88</v>
      </c>
      <c r="G233" s="152">
        <v>0</v>
      </c>
      <c r="H233" s="152">
        <v>0</v>
      </c>
      <c r="I233" s="152">
        <v>0</v>
      </c>
      <c r="J233" s="152">
        <v>0</v>
      </c>
      <c r="K233" s="39">
        <f t="shared" si="44"/>
        <v>0</v>
      </c>
      <c r="L233" s="47">
        <v>0</v>
      </c>
      <c r="M233" s="47">
        <v>0</v>
      </c>
      <c r="N233" s="47">
        <v>686</v>
      </c>
      <c r="O233" s="47">
        <v>0</v>
      </c>
      <c r="P233" s="39">
        <f t="shared" si="45"/>
        <v>686</v>
      </c>
      <c r="Q233" s="48"/>
      <c r="IU233" s="67"/>
      <c r="IV233" s="67"/>
      <c r="IW233" s="67"/>
    </row>
    <row r="234" spans="1:257" s="131" customFormat="1" x14ac:dyDescent="0.2">
      <c r="A234" s="45">
        <v>206</v>
      </c>
      <c r="B234" s="136" t="s">
        <v>690</v>
      </c>
      <c r="C234" s="155" t="s">
        <v>311</v>
      </c>
      <c r="D234" s="160" t="s">
        <v>312</v>
      </c>
      <c r="E234" s="156">
        <v>2</v>
      </c>
      <c r="F234" s="156" t="s">
        <v>88</v>
      </c>
      <c r="G234" s="152">
        <v>0</v>
      </c>
      <c r="H234" s="152">
        <v>0</v>
      </c>
      <c r="I234" s="152">
        <v>0</v>
      </c>
      <c r="J234" s="152">
        <v>0</v>
      </c>
      <c r="K234" s="39">
        <f t="shared" si="44"/>
        <v>0</v>
      </c>
      <c r="L234" s="47">
        <v>0</v>
      </c>
      <c r="M234" s="47">
        <v>32680</v>
      </c>
      <c r="N234" s="47">
        <v>0</v>
      </c>
      <c r="O234" s="47">
        <v>7070</v>
      </c>
      <c r="P234" s="39">
        <f t="shared" si="45"/>
        <v>39750</v>
      </c>
      <c r="Q234" s="48"/>
      <c r="IU234" s="67"/>
      <c r="IV234" s="67"/>
      <c r="IW234" s="67"/>
    </row>
    <row r="235" spans="1:257" s="131" customFormat="1" ht="13.5" customHeight="1" x14ac:dyDescent="0.2">
      <c r="A235" s="45">
        <v>207</v>
      </c>
      <c r="B235" s="136" t="s">
        <v>690</v>
      </c>
      <c r="C235" s="155" t="s">
        <v>313</v>
      </c>
      <c r="D235" s="160" t="s">
        <v>314</v>
      </c>
      <c r="E235" s="156">
        <v>2</v>
      </c>
      <c r="F235" s="156" t="s">
        <v>88</v>
      </c>
      <c r="G235" s="152">
        <v>0</v>
      </c>
      <c r="H235" s="152">
        <v>0</v>
      </c>
      <c r="I235" s="152">
        <v>0</v>
      </c>
      <c r="J235" s="152">
        <v>0</v>
      </c>
      <c r="K235" s="39">
        <f t="shared" si="44"/>
        <v>0</v>
      </c>
      <c r="L235" s="47">
        <v>0</v>
      </c>
      <c r="M235" s="47">
        <v>15603</v>
      </c>
      <c r="N235" s="47">
        <v>0</v>
      </c>
      <c r="O235" s="47">
        <v>7067</v>
      </c>
      <c r="P235" s="39">
        <f t="shared" si="45"/>
        <v>22670</v>
      </c>
      <c r="Q235" s="48"/>
      <c r="IU235" s="67"/>
      <c r="IV235" s="67"/>
      <c r="IW235" s="67"/>
    </row>
    <row r="236" spans="1:257" s="131" customFormat="1" ht="13.5" customHeight="1" x14ac:dyDescent="0.2">
      <c r="A236" s="45">
        <v>208</v>
      </c>
      <c r="B236" s="136" t="s">
        <v>690</v>
      </c>
      <c r="C236" s="155" t="s">
        <v>315</v>
      </c>
      <c r="D236" s="160" t="s">
        <v>316</v>
      </c>
      <c r="E236" s="156">
        <v>2</v>
      </c>
      <c r="F236" s="156" t="s">
        <v>88</v>
      </c>
      <c r="G236" s="152">
        <v>0</v>
      </c>
      <c r="H236" s="152">
        <v>0</v>
      </c>
      <c r="I236" s="152">
        <v>0</v>
      </c>
      <c r="J236" s="152">
        <v>0</v>
      </c>
      <c r="K236" s="39">
        <f t="shared" si="44"/>
        <v>0</v>
      </c>
      <c r="L236" s="47">
        <v>0</v>
      </c>
      <c r="M236" s="47">
        <v>20797</v>
      </c>
      <c r="N236" s="47">
        <v>0</v>
      </c>
      <c r="O236" s="47">
        <v>8710</v>
      </c>
      <c r="P236" s="39">
        <f t="shared" si="45"/>
        <v>29507</v>
      </c>
      <c r="Q236" s="48"/>
      <c r="IU236" s="67"/>
      <c r="IV236" s="67"/>
      <c r="IW236" s="67"/>
    </row>
    <row r="237" spans="1:257" s="131" customFormat="1" x14ac:dyDescent="0.2">
      <c r="A237" s="45">
        <v>209</v>
      </c>
      <c r="B237" s="136" t="s">
        <v>690</v>
      </c>
      <c r="C237" s="155" t="s">
        <v>317</v>
      </c>
      <c r="D237" s="160" t="s">
        <v>318</v>
      </c>
      <c r="E237" s="156">
        <v>2</v>
      </c>
      <c r="F237" s="156" t="s">
        <v>88</v>
      </c>
      <c r="G237" s="152">
        <v>0</v>
      </c>
      <c r="H237" s="152">
        <v>0</v>
      </c>
      <c r="I237" s="152">
        <v>0</v>
      </c>
      <c r="J237" s="152">
        <v>0</v>
      </c>
      <c r="K237" s="39">
        <f t="shared" si="44"/>
        <v>0</v>
      </c>
      <c r="L237" s="47">
        <v>0</v>
      </c>
      <c r="M237" s="47">
        <v>11256</v>
      </c>
      <c r="N237" s="47">
        <v>1918</v>
      </c>
      <c r="O237" s="47">
        <v>1407</v>
      </c>
      <c r="P237" s="39">
        <f t="shared" si="45"/>
        <v>14581</v>
      </c>
      <c r="Q237" s="48"/>
      <c r="IU237" s="67"/>
      <c r="IV237" s="67"/>
      <c r="IW237" s="67"/>
    </row>
    <row r="238" spans="1:257" s="131" customFormat="1" x14ac:dyDescent="0.2">
      <c r="A238" s="45">
        <v>210</v>
      </c>
      <c r="B238" s="136" t="s">
        <v>690</v>
      </c>
      <c r="C238" s="155" t="s">
        <v>317</v>
      </c>
      <c r="D238" s="160" t="s">
        <v>319</v>
      </c>
      <c r="E238" s="156">
        <v>2</v>
      </c>
      <c r="F238" s="156" t="s">
        <v>88</v>
      </c>
      <c r="G238" s="152">
        <v>0</v>
      </c>
      <c r="H238" s="152">
        <v>0</v>
      </c>
      <c r="I238" s="152">
        <v>0</v>
      </c>
      <c r="J238" s="152">
        <v>0</v>
      </c>
      <c r="K238" s="39">
        <f t="shared" si="44"/>
        <v>0</v>
      </c>
      <c r="L238" s="47">
        <v>0</v>
      </c>
      <c r="M238" s="47">
        <v>11453</v>
      </c>
      <c r="N238" s="47">
        <v>0</v>
      </c>
      <c r="O238" s="47">
        <v>1638</v>
      </c>
      <c r="P238" s="39">
        <f t="shared" si="45"/>
        <v>13091</v>
      </c>
      <c r="Q238" s="48"/>
      <c r="IU238" s="67"/>
      <c r="IV238" s="67"/>
      <c r="IW238" s="67"/>
    </row>
    <row r="239" spans="1:257" s="131" customFormat="1" x14ac:dyDescent="0.2">
      <c r="A239" s="45">
        <v>211</v>
      </c>
      <c r="B239" s="136" t="s">
        <v>690</v>
      </c>
      <c r="C239" s="155" t="s">
        <v>320</v>
      </c>
      <c r="D239" s="160" t="s">
        <v>321</v>
      </c>
      <c r="E239" s="156">
        <v>2</v>
      </c>
      <c r="F239" s="156" t="s">
        <v>88</v>
      </c>
      <c r="G239" s="152">
        <v>0</v>
      </c>
      <c r="H239" s="152">
        <v>0</v>
      </c>
      <c r="I239" s="152">
        <v>0</v>
      </c>
      <c r="J239" s="152">
        <v>0</v>
      </c>
      <c r="K239" s="39">
        <f t="shared" si="44"/>
        <v>0</v>
      </c>
      <c r="L239" s="47">
        <v>0</v>
      </c>
      <c r="M239" s="47">
        <v>5462</v>
      </c>
      <c r="N239" s="47">
        <v>266</v>
      </c>
      <c r="O239" s="47">
        <v>1386</v>
      </c>
      <c r="P239" s="39">
        <f t="shared" si="45"/>
        <v>7114</v>
      </c>
      <c r="Q239" s="48"/>
      <c r="IU239" s="67"/>
      <c r="IV239" s="67"/>
      <c r="IW239" s="67"/>
    </row>
    <row r="240" spans="1:257" s="131" customFormat="1" ht="13.5" customHeight="1" x14ac:dyDescent="0.2">
      <c r="A240" s="45">
        <v>212</v>
      </c>
      <c r="B240" s="136" t="s">
        <v>690</v>
      </c>
      <c r="C240" s="155" t="s">
        <v>322</v>
      </c>
      <c r="D240" s="160" t="s">
        <v>323</v>
      </c>
      <c r="E240" s="156">
        <v>2</v>
      </c>
      <c r="F240" s="156" t="s">
        <v>88</v>
      </c>
      <c r="G240" s="152">
        <v>0</v>
      </c>
      <c r="H240" s="152">
        <v>0</v>
      </c>
      <c r="I240" s="152">
        <v>0</v>
      </c>
      <c r="J240" s="152">
        <v>0</v>
      </c>
      <c r="K240" s="39">
        <f t="shared" si="44"/>
        <v>0</v>
      </c>
      <c r="L240" s="47">
        <v>0</v>
      </c>
      <c r="M240" s="47">
        <v>23311</v>
      </c>
      <c r="N240" s="47">
        <v>1452</v>
      </c>
      <c r="O240" s="47">
        <v>2686</v>
      </c>
      <c r="P240" s="39">
        <f t="shared" si="45"/>
        <v>27449</v>
      </c>
      <c r="Q240" s="48"/>
      <c r="IU240" s="67"/>
      <c r="IV240" s="67"/>
      <c r="IW240" s="67"/>
    </row>
    <row r="241" spans="1:257" s="131" customFormat="1" ht="27" x14ac:dyDescent="0.2">
      <c r="A241" s="45">
        <v>213</v>
      </c>
      <c r="B241" s="136" t="s">
        <v>690</v>
      </c>
      <c r="C241" s="155" t="s">
        <v>327</v>
      </c>
      <c r="D241" s="160" t="s">
        <v>692</v>
      </c>
      <c r="E241" s="156">
        <v>2</v>
      </c>
      <c r="F241" s="156" t="s">
        <v>88</v>
      </c>
      <c r="G241" s="152">
        <v>0</v>
      </c>
      <c r="H241" s="152">
        <v>0</v>
      </c>
      <c r="I241" s="152">
        <v>0</v>
      </c>
      <c r="J241" s="152">
        <v>0</v>
      </c>
      <c r="K241" s="39">
        <f t="shared" si="44"/>
        <v>0</v>
      </c>
      <c r="L241" s="47">
        <v>0</v>
      </c>
      <c r="M241" s="47">
        <v>0</v>
      </c>
      <c r="N241" s="47">
        <v>2514</v>
      </c>
      <c r="O241" s="47">
        <v>607</v>
      </c>
      <c r="P241" s="39">
        <f t="shared" si="45"/>
        <v>3121</v>
      </c>
      <c r="Q241" s="48"/>
      <c r="IU241" s="67"/>
      <c r="IV241" s="67"/>
      <c r="IW241" s="67"/>
    </row>
    <row r="242" spans="1:257" s="131" customFormat="1" x14ac:dyDescent="0.2">
      <c r="A242" s="45">
        <v>214</v>
      </c>
      <c r="B242" s="136" t="s">
        <v>690</v>
      </c>
      <c r="C242" s="155" t="s">
        <v>327</v>
      </c>
      <c r="D242" s="160" t="s">
        <v>329</v>
      </c>
      <c r="E242" s="156">
        <v>2</v>
      </c>
      <c r="F242" s="156" t="s">
        <v>88</v>
      </c>
      <c r="G242" s="152">
        <v>0</v>
      </c>
      <c r="H242" s="152">
        <v>0</v>
      </c>
      <c r="I242" s="152">
        <v>0</v>
      </c>
      <c r="J242" s="152">
        <v>0</v>
      </c>
      <c r="K242" s="39">
        <f t="shared" si="44"/>
        <v>0</v>
      </c>
      <c r="L242" s="47">
        <v>0</v>
      </c>
      <c r="M242" s="47">
        <v>1920</v>
      </c>
      <c r="N242" s="47">
        <v>0</v>
      </c>
      <c r="O242" s="47">
        <v>219</v>
      </c>
      <c r="P242" s="39">
        <f t="shared" si="45"/>
        <v>2139</v>
      </c>
      <c r="Q242" s="48"/>
      <c r="IU242" s="67"/>
      <c r="IV242" s="67"/>
      <c r="IW242" s="67"/>
    </row>
    <row r="243" spans="1:257" s="131" customFormat="1" x14ac:dyDescent="0.2">
      <c r="A243" s="45">
        <v>215</v>
      </c>
      <c r="B243" s="136" t="s">
        <v>690</v>
      </c>
      <c r="C243" s="155" t="s">
        <v>327</v>
      </c>
      <c r="D243" s="160" t="s">
        <v>330</v>
      </c>
      <c r="E243" s="156">
        <v>2</v>
      </c>
      <c r="F243" s="156" t="s">
        <v>88</v>
      </c>
      <c r="G243" s="152">
        <v>0</v>
      </c>
      <c r="H243" s="152">
        <v>0</v>
      </c>
      <c r="I243" s="152">
        <v>0</v>
      </c>
      <c r="J243" s="152">
        <v>0</v>
      </c>
      <c r="K243" s="39">
        <f t="shared" si="44"/>
        <v>0</v>
      </c>
      <c r="L243" s="47">
        <v>0</v>
      </c>
      <c r="M243" s="47">
        <v>1944</v>
      </c>
      <c r="N243" s="47">
        <v>0</v>
      </c>
      <c r="O243" s="47">
        <v>220</v>
      </c>
      <c r="P243" s="39">
        <f t="shared" si="45"/>
        <v>2164</v>
      </c>
      <c r="Q243" s="48"/>
      <c r="IU243" s="67"/>
      <c r="IV243" s="67"/>
      <c r="IW243" s="67"/>
    </row>
    <row r="244" spans="1:257" s="131" customFormat="1" x14ac:dyDescent="0.2">
      <c r="A244" s="45">
        <v>216</v>
      </c>
      <c r="B244" s="136" t="s">
        <v>690</v>
      </c>
      <c r="C244" s="155" t="s">
        <v>327</v>
      </c>
      <c r="D244" s="160" t="s">
        <v>331</v>
      </c>
      <c r="E244" s="156">
        <v>2</v>
      </c>
      <c r="F244" s="156" t="s">
        <v>88</v>
      </c>
      <c r="G244" s="152">
        <v>0</v>
      </c>
      <c r="H244" s="152">
        <v>0</v>
      </c>
      <c r="I244" s="152">
        <v>0</v>
      </c>
      <c r="J244" s="152">
        <v>0</v>
      </c>
      <c r="K244" s="39">
        <f t="shared" si="44"/>
        <v>0</v>
      </c>
      <c r="L244" s="47">
        <v>0</v>
      </c>
      <c r="M244" s="47">
        <v>1685</v>
      </c>
      <c r="N244" s="47">
        <v>0</v>
      </c>
      <c r="O244" s="47">
        <v>434</v>
      </c>
      <c r="P244" s="39">
        <f t="shared" si="45"/>
        <v>2119</v>
      </c>
      <c r="Q244" s="48"/>
      <c r="IU244" s="67"/>
      <c r="IV244" s="67"/>
      <c r="IW244" s="67"/>
    </row>
    <row r="245" spans="1:257" s="131" customFormat="1" x14ac:dyDescent="0.2">
      <c r="A245" s="45">
        <v>217</v>
      </c>
      <c r="B245" s="136" t="s">
        <v>690</v>
      </c>
      <c r="C245" s="155" t="s">
        <v>327</v>
      </c>
      <c r="D245" s="160" t="s">
        <v>332</v>
      </c>
      <c r="E245" s="156">
        <v>2</v>
      </c>
      <c r="F245" s="156" t="s">
        <v>88</v>
      </c>
      <c r="G245" s="152">
        <v>0</v>
      </c>
      <c r="H245" s="152">
        <v>0</v>
      </c>
      <c r="I245" s="152">
        <v>0</v>
      </c>
      <c r="J245" s="152">
        <v>0</v>
      </c>
      <c r="K245" s="39">
        <f t="shared" si="44"/>
        <v>0</v>
      </c>
      <c r="L245" s="47">
        <v>0</v>
      </c>
      <c r="M245" s="47">
        <v>1979</v>
      </c>
      <c r="N245" s="47">
        <v>0</v>
      </c>
      <c r="O245" s="47">
        <v>222</v>
      </c>
      <c r="P245" s="39">
        <f t="shared" si="45"/>
        <v>2201</v>
      </c>
      <c r="Q245" s="48"/>
      <c r="IU245" s="67"/>
      <c r="IV245" s="67"/>
      <c r="IW245" s="67"/>
    </row>
    <row r="246" spans="1:257" s="131" customFormat="1" x14ac:dyDescent="0.2">
      <c r="A246" s="45">
        <v>218</v>
      </c>
      <c r="B246" s="136" t="s">
        <v>690</v>
      </c>
      <c r="C246" s="155" t="s">
        <v>327</v>
      </c>
      <c r="D246" s="160" t="s">
        <v>333</v>
      </c>
      <c r="E246" s="156">
        <v>2</v>
      </c>
      <c r="F246" s="156" t="s">
        <v>88</v>
      </c>
      <c r="G246" s="152">
        <v>0</v>
      </c>
      <c r="H246" s="152">
        <v>0</v>
      </c>
      <c r="I246" s="152">
        <v>0</v>
      </c>
      <c r="J246" s="152">
        <v>0</v>
      </c>
      <c r="K246" s="39">
        <f t="shared" si="44"/>
        <v>0</v>
      </c>
      <c r="L246" s="47">
        <v>0</v>
      </c>
      <c r="M246" s="47">
        <v>0</v>
      </c>
      <c r="N246" s="47">
        <v>0</v>
      </c>
      <c r="O246" s="47">
        <v>2194</v>
      </c>
      <c r="P246" s="39">
        <f t="shared" si="45"/>
        <v>2194</v>
      </c>
      <c r="Q246" s="48"/>
      <c r="IU246" s="67"/>
      <c r="IV246" s="67"/>
      <c r="IW246" s="67"/>
    </row>
    <row r="247" spans="1:257" s="131" customFormat="1" x14ac:dyDescent="0.2">
      <c r="A247" s="45">
        <v>219</v>
      </c>
      <c r="B247" s="136" t="s">
        <v>690</v>
      </c>
      <c r="C247" s="155" t="s">
        <v>327</v>
      </c>
      <c r="D247" s="160" t="s">
        <v>334</v>
      </c>
      <c r="E247" s="156">
        <v>2</v>
      </c>
      <c r="F247" s="156" t="s">
        <v>88</v>
      </c>
      <c r="G247" s="152">
        <v>0</v>
      </c>
      <c r="H247" s="152">
        <v>0</v>
      </c>
      <c r="I247" s="152">
        <v>0</v>
      </c>
      <c r="J247" s="152">
        <v>0</v>
      </c>
      <c r="K247" s="39">
        <f t="shared" si="44"/>
        <v>0</v>
      </c>
      <c r="L247" s="47">
        <v>0</v>
      </c>
      <c r="M247" s="47">
        <v>2056</v>
      </c>
      <c r="N247" s="47">
        <v>0</v>
      </c>
      <c r="O247" s="47">
        <v>250</v>
      </c>
      <c r="P247" s="39">
        <f t="shared" si="45"/>
        <v>2306</v>
      </c>
      <c r="Q247" s="48"/>
      <c r="IU247" s="67"/>
      <c r="IV247" s="67"/>
      <c r="IW247" s="67"/>
    </row>
    <row r="248" spans="1:257" s="131" customFormat="1" ht="27" x14ac:dyDescent="0.2">
      <c r="A248" s="45">
        <v>220</v>
      </c>
      <c r="B248" s="136" t="s">
        <v>690</v>
      </c>
      <c r="C248" s="155" t="s">
        <v>327</v>
      </c>
      <c r="D248" s="160" t="s">
        <v>335</v>
      </c>
      <c r="E248" s="156">
        <v>2</v>
      </c>
      <c r="F248" s="156" t="s">
        <v>92</v>
      </c>
      <c r="G248" s="152">
        <v>0</v>
      </c>
      <c r="H248" s="152">
        <v>0</v>
      </c>
      <c r="I248" s="152">
        <v>0</v>
      </c>
      <c r="J248" s="152">
        <v>0</v>
      </c>
      <c r="K248" s="39">
        <f t="shared" si="44"/>
        <v>0</v>
      </c>
      <c r="L248" s="47">
        <v>0</v>
      </c>
      <c r="M248" s="47">
        <v>0</v>
      </c>
      <c r="N248" s="47">
        <v>0</v>
      </c>
      <c r="O248" s="47">
        <v>2433</v>
      </c>
      <c r="P248" s="39">
        <f t="shared" si="45"/>
        <v>2433</v>
      </c>
      <c r="Q248" s="48"/>
      <c r="IU248" s="67"/>
      <c r="IV248" s="67"/>
      <c r="IW248" s="67"/>
    </row>
    <row r="249" spans="1:257" s="131" customFormat="1" ht="27" x14ac:dyDescent="0.2">
      <c r="A249" s="45">
        <v>221</v>
      </c>
      <c r="B249" s="136" t="s">
        <v>690</v>
      </c>
      <c r="C249" s="155" t="s">
        <v>327</v>
      </c>
      <c r="D249" s="160" t="s">
        <v>693</v>
      </c>
      <c r="E249" s="156">
        <v>2</v>
      </c>
      <c r="F249" s="156" t="s">
        <v>92</v>
      </c>
      <c r="G249" s="152">
        <v>0</v>
      </c>
      <c r="H249" s="152">
        <v>0</v>
      </c>
      <c r="I249" s="152">
        <v>0</v>
      </c>
      <c r="J249" s="152">
        <v>4219</v>
      </c>
      <c r="K249" s="39">
        <f t="shared" si="44"/>
        <v>4219</v>
      </c>
      <c r="L249" s="152">
        <v>0</v>
      </c>
      <c r="M249" s="152">
        <v>0</v>
      </c>
      <c r="N249" s="152">
        <v>0</v>
      </c>
      <c r="O249" s="152">
        <v>0</v>
      </c>
      <c r="P249" s="39">
        <f t="shared" si="45"/>
        <v>0</v>
      </c>
      <c r="Q249" s="48" t="s">
        <v>337</v>
      </c>
      <c r="IU249" s="67"/>
      <c r="IV249" s="67"/>
      <c r="IW249" s="67"/>
    </row>
    <row r="250" spans="1:257" s="131" customFormat="1" x14ac:dyDescent="0.2">
      <c r="A250" s="45">
        <v>222</v>
      </c>
      <c r="B250" s="136" t="s">
        <v>690</v>
      </c>
      <c r="C250" s="155" t="s">
        <v>338</v>
      </c>
      <c r="D250" s="160" t="s">
        <v>339</v>
      </c>
      <c r="E250" s="156">
        <v>3</v>
      </c>
      <c r="F250" s="156" t="s">
        <v>88</v>
      </c>
      <c r="G250" s="152">
        <v>0</v>
      </c>
      <c r="H250" s="152">
        <v>0</v>
      </c>
      <c r="I250" s="152">
        <v>0</v>
      </c>
      <c r="J250" s="152">
        <v>0</v>
      </c>
      <c r="K250" s="39">
        <f t="shared" si="44"/>
        <v>0</v>
      </c>
      <c r="L250" s="152">
        <v>0</v>
      </c>
      <c r="M250" s="152">
        <v>0</v>
      </c>
      <c r="N250" s="152">
        <v>0</v>
      </c>
      <c r="O250" s="152">
        <v>0</v>
      </c>
      <c r="P250" s="39">
        <f t="shared" si="45"/>
        <v>0</v>
      </c>
      <c r="Q250" s="48" t="s">
        <v>340</v>
      </c>
      <c r="IU250" s="67"/>
      <c r="IV250" s="67"/>
      <c r="IW250" s="67"/>
    </row>
    <row r="251" spans="1:257" s="131" customFormat="1" ht="13.5" customHeight="1" x14ac:dyDescent="0.2">
      <c r="A251" s="45">
        <v>223</v>
      </c>
      <c r="B251" s="136" t="s">
        <v>690</v>
      </c>
      <c r="C251" s="155" t="s">
        <v>341</v>
      </c>
      <c r="D251" s="160" t="s">
        <v>98</v>
      </c>
      <c r="E251" s="156">
        <v>1</v>
      </c>
      <c r="F251" s="156" t="s">
        <v>88</v>
      </c>
      <c r="G251" s="152">
        <v>0</v>
      </c>
      <c r="H251" s="152">
        <v>0</v>
      </c>
      <c r="I251" s="152">
        <v>0</v>
      </c>
      <c r="J251" s="152">
        <v>0</v>
      </c>
      <c r="K251" s="39">
        <f t="shared" si="44"/>
        <v>0</v>
      </c>
      <c r="L251" s="152">
        <v>0</v>
      </c>
      <c r="M251" s="152">
        <v>0</v>
      </c>
      <c r="N251" s="152">
        <v>0</v>
      </c>
      <c r="O251" s="152">
        <v>0</v>
      </c>
      <c r="P251" s="39">
        <f t="shared" si="45"/>
        <v>0</v>
      </c>
      <c r="Q251" s="48" t="s">
        <v>340</v>
      </c>
      <c r="IU251" s="67"/>
      <c r="IV251" s="67"/>
      <c r="IW251" s="67"/>
    </row>
    <row r="252" spans="1:257" s="131" customFormat="1" x14ac:dyDescent="0.2">
      <c r="A252" s="45">
        <v>224</v>
      </c>
      <c r="B252" s="136" t="s">
        <v>690</v>
      </c>
      <c r="C252" s="155" t="s">
        <v>342</v>
      </c>
      <c r="D252" s="160" t="s">
        <v>268</v>
      </c>
      <c r="E252" s="156">
        <v>1</v>
      </c>
      <c r="F252" s="156" t="s">
        <v>88</v>
      </c>
      <c r="G252" s="152">
        <v>0</v>
      </c>
      <c r="H252" s="152">
        <v>0</v>
      </c>
      <c r="I252" s="152">
        <v>0</v>
      </c>
      <c r="J252" s="152">
        <v>0</v>
      </c>
      <c r="K252" s="39">
        <f t="shared" si="44"/>
        <v>0</v>
      </c>
      <c r="L252" s="152">
        <v>0</v>
      </c>
      <c r="M252" s="152">
        <v>0</v>
      </c>
      <c r="N252" s="152">
        <v>0</v>
      </c>
      <c r="O252" s="152">
        <v>0</v>
      </c>
      <c r="P252" s="39">
        <f t="shared" si="45"/>
        <v>0</v>
      </c>
      <c r="Q252" s="48" t="s">
        <v>340</v>
      </c>
      <c r="IU252" s="67"/>
      <c r="IV252" s="67"/>
      <c r="IW252" s="67"/>
    </row>
    <row r="253" spans="1:257" s="131" customFormat="1" x14ac:dyDescent="0.2">
      <c r="A253" s="45">
        <v>225</v>
      </c>
      <c r="B253" s="136" t="s">
        <v>690</v>
      </c>
      <c r="C253" s="34" t="s">
        <v>343</v>
      </c>
      <c r="D253" s="49" t="s">
        <v>344</v>
      </c>
      <c r="E253" s="156">
        <v>2</v>
      </c>
      <c r="F253" s="156" t="s">
        <v>88</v>
      </c>
      <c r="G253" s="152">
        <v>0</v>
      </c>
      <c r="H253" s="152">
        <v>0</v>
      </c>
      <c r="I253" s="152">
        <v>0</v>
      </c>
      <c r="J253" s="152">
        <v>0</v>
      </c>
      <c r="K253" s="39">
        <f t="shared" si="44"/>
        <v>0</v>
      </c>
      <c r="L253" s="152">
        <v>0</v>
      </c>
      <c r="M253" s="152">
        <v>0</v>
      </c>
      <c r="N253" s="152">
        <v>0</v>
      </c>
      <c r="O253" s="152">
        <v>0</v>
      </c>
      <c r="P253" s="39">
        <f t="shared" si="45"/>
        <v>0</v>
      </c>
      <c r="Q253" s="48" t="s">
        <v>340</v>
      </c>
      <c r="IU253" s="67"/>
      <c r="IV253" s="67"/>
      <c r="IW253" s="67"/>
    </row>
    <row r="254" spans="1:257" s="131" customFormat="1" x14ac:dyDescent="0.2">
      <c r="A254" s="45">
        <v>226</v>
      </c>
      <c r="B254" s="136" t="s">
        <v>690</v>
      </c>
      <c r="C254" s="155" t="s">
        <v>345</v>
      </c>
      <c r="D254" s="160" t="s">
        <v>346</v>
      </c>
      <c r="E254" s="156">
        <v>2</v>
      </c>
      <c r="F254" s="156" t="s">
        <v>88</v>
      </c>
      <c r="G254" s="152">
        <v>0</v>
      </c>
      <c r="H254" s="152">
        <v>0</v>
      </c>
      <c r="I254" s="152">
        <v>0</v>
      </c>
      <c r="J254" s="152">
        <v>0</v>
      </c>
      <c r="K254" s="39">
        <f t="shared" si="44"/>
        <v>0</v>
      </c>
      <c r="L254" s="47">
        <v>0</v>
      </c>
      <c r="M254" s="47">
        <v>1690</v>
      </c>
      <c r="N254" s="47">
        <v>0</v>
      </c>
      <c r="O254" s="47">
        <v>470</v>
      </c>
      <c r="P254" s="39">
        <f t="shared" si="45"/>
        <v>2160</v>
      </c>
      <c r="Q254" s="48"/>
      <c r="IU254" s="67"/>
      <c r="IV254" s="67"/>
      <c r="IW254" s="67"/>
    </row>
    <row r="255" spans="1:257" s="131" customFormat="1" x14ac:dyDescent="0.2">
      <c r="A255" s="45">
        <v>227</v>
      </c>
      <c r="B255" s="136" t="s">
        <v>690</v>
      </c>
      <c r="C255" s="155" t="s">
        <v>347</v>
      </c>
      <c r="D255" s="160" t="s">
        <v>348</v>
      </c>
      <c r="E255" s="156">
        <v>1</v>
      </c>
      <c r="F255" s="156" t="s">
        <v>88</v>
      </c>
      <c r="G255" s="152">
        <v>0</v>
      </c>
      <c r="H255" s="152">
        <v>0</v>
      </c>
      <c r="I255" s="152">
        <v>0</v>
      </c>
      <c r="J255" s="152">
        <v>0</v>
      </c>
      <c r="K255" s="39">
        <f t="shared" si="44"/>
        <v>0</v>
      </c>
      <c r="L255" s="47">
        <v>0</v>
      </c>
      <c r="M255" s="47">
        <v>2580</v>
      </c>
      <c r="N255" s="47">
        <v>0</v>
      </c>
      <c r="O255" s="47">
        <v>425</v>
      </c>
      <c r="P255" s="39">
        <f t="shared" si="45"/>
        <v>3005</v>
      </c>
      <c r="Q255" s="48"/>
      <c r="IU255" s="67"/>
      <c r="IV255" s="67"/>
      <c r="IW255" s="67"/>
    </row>
    <row r="256" spans="1:257" s="131" customFormat="1" x14ac:dyDescent="0.2">
      <c r="A256" s="45">
        <v>228</v>
      </c>
      <c r="B256" s="136" t="s">
        <v>690</v>
      </c>
      <c r="C256" s="155" t="s">
        <v>349</v>
      </c>
      <c r="D256" s="160" t="s">
        <v>350</v>
      </c>
      <c r="E256" s="156">
        <v>2</v>
      </c>
      <c r="F256" s="156" t="s">
        <v>88</v>
      </c>
      <c r="G256" s="152">
        <v>0</v>
      </c>
      <c r="H256" s="152">
        <v>0</v>
      </c>
      <c r="I256" s="152">
        <v>0</v>
      </c>
      <c r="J256" s="152">
        <v>0</v>
      </c>
      <c r="K256" s="39">
        <f t="shared" si="44"/>
        <v>0</v>
      </c>
      <c r="L256" s="47">
        <v>0</v>
      </c>
      <c r="M256" s="47">
        <v>6057</v>
      </c>
      <c r="N256" s="47">
        <v>0</v>
      </c>
      <c r="O256" s="47">
        <v>1528</v>
      </c>
      <c r="P256" s="39">
        <f t="shared" si="45"/>
        <v>7585</v>
      </c>
      <c r="Q256" s="48"/>
      <c r="IU256" s="67"/>
      <c r="IV256" s="67"/>
      <c r="IW256" s="67"/>
    </row>
    <row r="257" spans="1:257" s="131" customFormat="1" x14ac:dyDescent="0.2">
      <c r="A257" s="45">
        <v>229</v>
      </c>
      <c r="B257" s="136" t="s">
        <v>690</v>
      </c>
      <c r="C257" s="155" t="s">
        <v>351</v>
      </c>
      <c r="D257" s="160" t="s">
        <v>141</v>
      </c>
      <c r="E257" s="156">
        <v>2</v>
      </c>
      <c r="F257" s="156" t="s">
        <v>88</v>
      </c>
      <c r="G257" s="152">
        <v>0</v>
      </c>
      <c r="H257" s="152">
        <v>0</v>
      </c>
      <c r="I257" s="152">
        <v>0</v>
      </c>
      <c r="J257" s="152">
        <v>0</v>
      </c>
      <c r="K257" s="39">
        <f t="shared" si="44"/>
        <v>0</v>
      </c>
      <c r="L257" s="47">
        <v>0</v>
      </c>
      <c r="M257" s="47">
        <v>1083</v>
      </c>
      <c r="N257" s="47">
        <v>303</v>
      </c>
      <c r="O257" s="47">
        <v>0</v>
      </c>
      <c r="P257" s="39">
        <f t="shared" si="45"/>
        <v>1386</v>
      </c>
      <c r="Q257" s="48"/>
      <c r="IU257" s="67"/>
      <c r="IV257" s="67"/>
      <c r="IW257" s="67"/>
    </row>
    <row r="258" spans="1:257" s="131" customFormat="1" x14ac:dyDescent="0.2">
      <c r="A258" s="45">
        <v>230</v>
      </c>
      <c r="B258" s="136" t="s">
        <v>690</v>
      </c>
      <c r="C258" s="155" t="s">
        <v>352</v>
      </c>
      <c r="D258" s="160" t="s">
        <v>353</v>
      </c>
      <c r="E258" s="156">
        <v>1</v>
      </c>
      <c r="F258" s="156" t="s">
        <v>88</v>
      </c>
      <c r="G258" s="152">
        <v>0</v>
      </c>
      <c r="H258" s="152">
        <v>0</v>
      </c>
      <c r="I258" s="152">
        <v>0</v>
      </c>
      <c r="J258" s="152">
        <v>0</v>
      </c>
      <c r="K258" s="39">
        <f t="shared" si="44"/>
        <v>0</v>
      </c>
      <c r="L258" s="47">
        <v>0</v>
      </c>
      <c r="M258" s="47">
        <v>3857</v>
      </c>
      <c r="N258" s="47">
        <v>0</v>
      </c>
      <c r="O258" s="47">
        <v>296</v>
      </c>
      <c r="P258" s="39">
        <f t="shared" si="45"/>
        <v>4153</v>
      </c>
      <c r="Q258" s="48"/>
      <c r="IU258" s="67"/>
      <c r="IV258" s="67"/>
      <c r="IW258" s="67"/>
    </row>
    <row r="259" spans="1:257" s="131" customFormat="1" x14ac:dyDescent="0.2">
      <c r="A259" s="45">
        <v>231</v>
      </c>
      <c r="B259" s="136" t="s">
        <v>690</v>
      </c>
      <c r="C259" s="155" t="s">
        <v>352</v>
      </c>
      <c r="D259" s="160" t="s">
        <v>354</v>
      </c>
      <c r="E259" s="156">
        <v>1</v>
      </c>
      <c r="F259" s="156" t="s">
        <v>88</v>
      </c>
      <c r="G259" s="152">
        <v>0</v>
      </c>
      <c r="H259" s="152">
        <v>0</v>
      </c>
      <c r="I259" s="152">
        <v>0</v>
      </c>
      <c r="J259" s="152">
        <v>0</v>
      </c>
      <c r="K259" s="39">
        <f t="shared" si="44"/>
        <v>0</v>
      </c>
      <c r="L259" s="47">
        <v>0</v>
      </c>
      <c r="M259" s="47">
        <v>3306</v>
      </c>
      <c r="N259" s="47">
        <v>0</v>
      </c>
      <c r="O259" s="47">
        <v>1107</v>
      </c>
      <c r="P259" s="39">
        <f t="shared" si="45"/>
        <v>4413</v>
      </c>
      <c r="Q259" s="48"/>
      <c r="IU259" s="67"/>
      <c r="IV259" s="67"/>
      <c r="IW259" s="67"/>
    </row>
    <row r="260" spans="1:257" s="131" customFormat="1" x14ac:dyDescent="0.2">
      <c r="A260" s="45">
        <v>232</v>
      </c>
      <c r="B260" s="136" t="s">
        <v>690</v>
      </c>
      <c r="C260" s="155" t="s">
        <v>352</v>
      </c>
      <c r="D260" s="160" t="s">
        <v>355</v>
      </c>
      <c r="E260" s="156">
        <v>1</v>
      </c>
      <c r="F260" s="156" t="s">
        <v>88</v>
      </c>
      <c r="G260" s="152">
        <v>0</v>
      </c>
      <c r="H260" s="152">
        <v>0</v>
      </c>
      <c r="I260" s="152">
        <v>0</v>
      </c>
      <c r="J260" s="152">
        <v>0</v>
      </c>
      <c r="K260" s="39">
        <f t="shared" si="44"/>
        <v>0</v>
      </c>
      <c r="L260" s="47">
        <v>0</v>
      </c>
      <c r="M260" s="47">
        <v>200</v>
      </c>
      <c r="N260" s="47">
        <v>1676</v>
      </c>
      <c r="O260" s="47">
        <v>2870</v>
      </c>
      <c r="P260" s="39">
        <f t="shared" si="45"/>
        <v>4746</v>
      </c>
      <c r="Q260" s="48"/>
      <c r="IU260" s="67"/>
      <c r="IV260" s="67"/>
      <c r="IW260" s="67"/>
    </row>
    <row r="261" spans="1:257" s="131" customFormat="1" x14ac:dyDescent="0.2">
      <c r="A261" s="45">
        <v>233</v>
      </c>
      <c r="B261" s="136" t="s">
        <v>690</v>
      </c>
      <c r="C261" s="155" t="s">
        <v>352</v>
      </c>
      <c r="D261" s="160" t="s">
        <v>356</v>
      </c>
      <c r="E261" s="156">
        <v>1</v>
      </c>
      <c r="F261" s="156" t="s">
        <v>88</v>
      </c>
      <c r="G261" s="152">
        <v>0</v>
      </c>
      <c r="H261" s="152">
        <v>0</v>
      </c>
      <c r="I261" s="152">
        <v>0</v>
      </c>
      <c r="J261" s="152">
        <v>0</v>
      </c>
      <c r="K261" s="39">
        <f t="shared" si="44"/>
        <v>0</v>
      </c>
      <c r="L261" s="47">
        <v>0</v>
      </c>
      <c r="M261" s="47">
        <v>3857</v>
      </c>
      <c r="N261" s="47">
        <v>0</v>
      </c>
      <c r="O261" s="47">
        <v>713</v>
      </c>
      <c r="P261" s="39">
        <f t="shared" si="45"/>
        <v>4570</v>
      </c>
      <c r="Q261" s="48"/>
      <c r="IU261" s="67"/>
      <c r="IV261" s="67"/>
      <c r="IW261" s="67"/>
    </row>
    <row r="262" spans="1:257" s="131" customFormat="1" x14ac:dyDescent="0.2">
      <c r="A262" s="45">
        <v>234</v>
      </c>
      <c r="B262" s="136" t="s">
        <v>690</v>
      </c>
      <c r="C262" s="155" t="s">
        <v>352</v>
      </c>
      <c r="D262" s="160" t="s">
        <v>357</v>
      </c>
      <c r="E262" s="156">
        <v>1</v>
      </c>
      <c r="F262" s="156" t="s">
        <v>88</v>
      </c>
      <c r="G262" s="152">
        <v>0</v>
      </c>
      <c r="H262" s="152">
        <v>0</v>
      </c>
      <c r="I262" s="152">
        <v>0</v>
      </c>
      <c r="J262" s="152">
        <v>0</v>
      </c>
      <c r="K262" s="39">
        <f t="shared" si="44"/>
        <v>0</v>
      </c>
      <c r="L262" s="47">
        <v>0</v>
      </c>
      <c r="M262" s="47">
        <v>4407</v>
      </c>
      <c r="N262" s="47">
        <v>0</v>
      </c>
      <c r="O262" s="47">
        <v>77</v>
      </c>
      <c r="P262" s="39">
        <f t="shared" si="45"/>
        <v>4484</v>
      </c>
      <c r="Q262" s="48"/>
      <c r="IU262" s="67"/>
      <c r="IV262" s="67"/>
      <c r="IW262" s="67"/>
    </row>
    <row r="263" spans="1:257" s="131" customFormat="1" ht="27" x14ac:dyDescent="0.2">
      <c r="A263" s="45">
        <v>235</v>
      </c>
      <c r="B263" s="136" t="s">
        <v>690</v>
      </c>
      <c r="C263" s="155" t="s">
        <v>358</v>
      </c>
      <c r="D263" s="160" t="s">
        <v>359</v>
      </c>
      <c r="E263" s="156">
        <v>2</v>
      </c>
      <c r="F263" s="156" t="s">
        <v>88</v>
      </c>
      <c r="G263" s="152">
        <v>0</v>
      </c>
      <c r="H263" s="152">
        <v>133</v>
      </c>
      <c r="I263" s="152">
        <v>0</v>
      </c>
      <c r="J263" s="152">
        <v>217</v>
      </c>
      <c r="K263" s="39">
        <f t="shared" si="44"/>
        <v>350</v>
      </c>
      <c r="L263" s="152">
        <v>0</v>
      </c>
      <c r="M263" s="152">
        <v>1648</v>
      </c>
      <c r="N263" s="152">
        <v>0</v>
      </c>
      <c r="O263" s="152">
        <v>207</v>
      </c>
      <c r="P263" s="39">
        <f t="shared" si="45"/>
        <v>1855</v>
      </c>
      <c r="Q263" s="48"/>
      <c r="IU263" s="67"/>
      <c r="IV263" s="67"/>
      <c r="IW263" s="67"/>
    </row>
    <row r="264" spans="1:257" s="131" customFormat="1" ht="27" x14ac:dyDescent="0.2">
      <c r="A264" s="45">
        <v>236</v>
      </c>
      <c r="B264" s="136" t="s">
        <v>690</v>
      </c>
      <c r="C264" s="155" t="s">
        <v>358</v>
      </c>
      <c r="D264" s="160" t="s">
        <v>360</v>
      </c>
      <c r="E264" s="156">
        <v>2</v>
      </c>
      <c r="F264" s="156" t="s">
        <v>88</v>
      </c>
      <c r="G264" s="152">
        <v>0</v>
      </c>
      <c r="H264" s="152">
        <v>102</v>
      </c>
      <c r="I264" s="152">
        <v>0</v>
      </c>
      <c r="J264" s="152">
        <v>198</v>
      </c>
      <c r="K264" s="39">
        <f t="shared" si="44"/>
        <v>300</v>
      </c>
      <c r="L264" s="152">
        <v>0</v>
      </c>
      <c r="M264" s="152">
        <v>1600</v>
      </c>
      <c r="N264" s="152">
        <v>0</v>
      </c>
      <c r="O264" s="152">
        <v>206</v>
      </c>
      <c r="P264" s="39">
        <f t="shared" si="45"/>
        <v>1806</v>
      </c>
      <c r="Q264" s="48"/>
      <c r="IU264" s="67"/>
      <c r="IV264" s="67"/>
      <c r="IW264" s="67"/>
    </row>
    <row r="265" spans="1:257" s="131" customFormat="1" x14ac:dyDescent="0.2">
      <c r="A265" s="45">
        <v>237</v>
      </c>
      <c r="B265" s="136" t="s">
        <v>690</v>
      </c>
      <c r="C265" s="96" t="s">
        <v>469</v>
      </c>
      <c r="D265" s="98" t="s">
        <v>468</v>
      </c>
      <c r="E265" s="156"/>
      <c r="F265" s="40" t="s">
        <v>640</v>
      </c>
      <c r="G265" s="152">
        <v>0</v>
      </c>
      <c r="H265" s="152">
        <v>0</v>
      </c>
      <c r="I265" s="152">
        <v>0</v>
      </c>
      <c r="J265" s="152">
        <v>0</v>
      </c>
      <c r="K265" s="39">
        <f t="shared" si="44"/>
        <v>0</v>
      </c>
      <c r="L265" s="152">
        <v>0</v>
      </c>
      <c r="M265" s="152">
        <v>0</v>
      </c>
      <c r="N265" s="152">
        <v>1152</v>
      </c>
      <c r="O265" s="152">
        <v>0</v>
      </c>
      <c r="P265" s="39">
        <f t="shared" si="45"/>
        <v>1152</v>
      </c>
      <c r="Q265" s="48" t="s">
        <v>463</v>
      </c>
      <c r="IU265" s="67"/>
      <c r="IV265" s="67"/>
      <c r="IW265" s="67"/>
    </row>
    <row r="266" spans="1:257" s="131" customFormat="1" x14ac:dyDescent="0.2">
      <c r="A266" s="140"/>
      <c r="B266" s="141" t="s">
        <v>641</v>
      </c>
      <c r="C266" s="142"/>
      <c r="D266" s="142"/>
      <c r="E266" s="144"/>
      <c r="F266" s="144"/>
      <c r="G266" s="39">
        <f t="shared" ref="G266:P266" si="46">SUM(G227:G265)</f>
        <v>0</v>
      </c>
      <c r="H266" s="39">
        <f t="shared" si="46"/>
        <v>235</v>
      </c>
      <c r="I266" s="39">
        <f t="shared" si="46"/>
        <v>0</v>
      </c>
      <c r="J266" s="39">
        <f t="shared" si="46"/>
        <v>4634</v>
      </c>
      <c r="K266" s="39">
        <f t="shared" si="46"/>
        <v>4869</v>
      </c>
      <c r="L266" s="39">
        <f t="shared" si="46"/>
        <v>522</v>
      </c>
      <c r="M266" s="39">
        <f t="shared" si="46"/>
        <v>178156</v>
      </c>
      <c r="N266" s="39">
        <f t="shared" si="46"/>
        <v>14764</v>
      </c>
      <c r="O266" s="39">
        <f t="shared" si="46"/>
        <v>53828</v>
      </c>
      <c r="P266" s="39">
        <f t="shared" si="46"/>
        <v>247270</v>
      </c>
      <c r="Q266" s="145"/>
      <c r="IU266" s="67"/>
      <c r="IV266" s="67"/>
      <c r="IW266" s="67"/>
    </row>
    <row r="267" spans="1:257" s="131" customFormat="1" ht="27" x14ac:dyDescent="0.2">
      <c r="A267" s="45">
        <v>238</v>
      </c>
      <c r="B267" s="136" t="s">
        <v>694</v>
      </c>
      <c r="C267" s="155" t="s">
        <v>695</v>
      </c>
      <c r="D267" s="160" t="s">
        <v>362</v>
      </c>
      <c r="E267" s="156">
        <v>1</v>
      </c>
      <c r="F267" s="156" t="s">
        <v>88</v>
      </c>
      <c r="G267" s="152">
        <v>576</v>
      </c>
      <c r="H267" s="152">
        <v>372</v>
      </c>
      <c r="I267" s="152">
        <v>0</v>
      </c>
      <c r="J267" s="152">
        <v>1328</v>
      </c>
      <c r="K267" s="39">
        <f t="shared" ref="K267:K305" si="47">SUM(G267:J267)</f>
        <v>2276</v>
      </c>
      <c r="L267" s="152">
        <v>0</v>
      </c>
      <c r="M267" s="152">
        <v>0</v>
      </c>
      <c r="N267" s="152">
        <v>25</v>
      </c>
      <c r="O267" s="152">
        <v>3335</v>
      </c>
      <c r="P267" s="39">
        <f t="shared" ref="P267:P305" si="48">SUM(L267:O267)</f>
        <v>3360</v>
      </c>
      <c r="Q267" s="48"/>
      <c r="IU267" s="67"/>
      <c r="IV267" s="67"/>
      <c r="IW267" s="67"/>
    </row>
    <row r="268" spans="1:257" s="131" customFormat="1" ht="27" x14ac:dyDescent="0.2">
      <c r="A268" s="45">
        <v>239</v>
      </c>
      <c r="B268" s="136" t="s">
        <v>694</v>
      </c>
      <c r="C268" s="155" t="s">
        <v>696</v>
      </c>
      <c r="D268" s="160" t="s">
        <v>364</v>
      </c>
      <c r="E268" s="156">
        <v>1</v>
      </c>
      <c r="F268" s="156" t="s">
        <v>88</v>
      </c>
      <c r="G268" s="152">
        <v>0</v>
      </c>
      <c r="H268" s="152">
        <v>248</v>
      </c>
      <c r="I268" s="152">
        <v>0</v>
      </c>
      <c r="J268" s="152">
        <v>8</v>
      </c>
      <c r="K268" s="39">
        <f t="shared" si="47"/>
        <v>256</v>
      </c>
      <c r="L268" s="152">
        <v>0</v>
      </c>
      <c r="M268" s="152">
        <v>0</v>
      </c>
      <c r="N268" s="152">
        <v>0</v>
      </c>
      <c r="O268" s="152">
        <v>742</v>
      </c>
      <c r="P268" s="39">
        <f t="shared" si="48"/>
        <v>742</v>
      </c>
      <c r="Q268" s="48"/>
      <c r="IU268" s="67"/>
      <c r="IV268" s="67"/>
      <c r="IW268" s="67"/>
    </row>
    <row r="269" spans="1:257" s="131" customFormat="1" ht="27" x14ac:dyDescent="0.2">
      <c r="A269" s="45">
        <v>240</v>
      </c>
      <c r="B269" s="136" t="s">
        <v>694</v>
      </c>
      <c r="C269" s="155" t="s">
        <v>365</v>
      </c>
      <c r="D269" s="160" t="s">
        <v>366</v>
      </c>
      <c r="E269" s="156">
        <v>1</v>
      </c>
      <c r="F269" s="156" t="s">
        <v>88</v>
      </c>
      <c r="G269" s="152">
        <v>0</v>
      </c>
      <c r="H269" s="152">
        <v>229</v>
      </c>
      <c r="I269" s="152">
        <v>0</v>
      </c>
      <c r="J269" s="152">
        <v>0</v>
      </c>
      <c r="K269" s="39">
        <f t="shared" si="47"/>
        <v>229</v>
      </c>
      <c r="L269" s="152">
        <v>0</v>
      </c>
      <c r="M269" s="152">
        <v>0</v>
      </c>
      <c r="N269" s="152">
        <v>65</v>
      </c>
      <c r="O269" s="152">
        <v>100</v>
      </c>
      <c r="P269" s="39">
        <f t="shared" si="48"/>
        <v>165</v>
      </c>
      <c r="Q269" s="48"/>
      <c r="IU269" s="67"/>
      <c r="IV269" s="67"/>
      <c r="IW269" s="67"/>
    </row>
    <row r="270" spans="1:257" s="131" customFormat="1" ht="27" x14ac:dyDescent="0.2">
      <c r="A270" s="45">
        <v>241</v>
      </c>
      <c r="B270" s="136" t="s">
        <v>694</v>
      </c>
      <c r="C270" s="155" t="s">
        <v>697</v>
      </c>
      <c r="D270" s="160" t="s">
        <v>366</v>
      </c>
      <c r="E270" s="156">
        <v>1</v>
      </c>
      <c r="F270" s="156" t="s">
        <v>88</v>
      </c>
      <c r="G270" s="152">
        <v>0</v>
      </c>
      <c r="H270" s="152">
        <v>1134</v>
      </c>
      <c r="I270" s="152">
        <v>0</v>
      </c>
      <c r="J270" s="152">
        <v>122</v>
      </c>
      <c r="K270" s="39">
        <f t="shared" si="47"/>
        <v>1256</v>
      </c>
      <c r="L270" s="152">
        <v>0</v>
      </c>
      <c r="M270" s="152">
        <v>0</v>
      </c>
      <c r="N270" s="152">
        <v>0</v>
      </c>
      <c r="O270" s="152">
        <v>988</v>
      </c>
      <c r="P270" s="39">
        <f t="shared" si="48"/>
        <v>988</v>
      </c>
      <c r="Q270" s="48"/>
      <c r="IU270" s="67"/>
      <c r="IV270" s="67"/>
      <c r="IW270" s="67"/>
    </row>
    <row r="271" spans="1:257" s="131" customFormat="1" ht="27" x14ac:dyDescent="0.2">
      <c r="A271" s="45">
        <v>242</v>
      </c>
      <c r="B271" s="136" t="s">
        <v>694</v>
      </c>
      <c r="C271" s="155" t="s">
        <v>368</v>
      </c>
      <c r="D271" s="160" t="s">
        <v>369</v>
      </c>
      <c r="E271" s="156">
        <v>2</v>
      </c>
      <c r="F271" s="156" t="s">
        <v>88</v>
      </c>
      <c r="G271" s="152">
        <v>0</v>
      </c>
      <c r="H271" s="152">
        <v>946</v>
      </c>
      <c r="I271" s="152">
        <v>0</v>
      </c>
      <c r="J271" s="152">
        <v>27</v>
      </c>
      <c r="K271" s="39">
        <f t="shared" si="47"/>
        <v>973</v>
      </c>
      <c r="L271" s="152">
        <v>0</v>
      </c>
      <c r="M271" s="152">
        <v>0</v>
      </c>
      <c r="N271" s="152">
        <v>0</v>
      </c>
      <c r="O271" s="152">
        <v>275</v>
      </c>
      <c r="P271" s="39">
        <f t="shared" si="48"/>
        <v>275</v>
      </c>
      <c r="Q271" s="48"/>
      <c r="IU271" s="67"/>
      <c r="IV271" s="67"/>
      <c r="IW271" s="67"/>
    </row>
    <row r="272" spans="1:257" s="131" customFormat="1" ht="27" x14ac:dyDescent="0.2">
      <c r="A272" s="45">
        <v>243</v>
      </c>
      <c r="B272" s="136" t="s">
        <v>694</v>
      </c>
      <c r="C272" s="155" t="s">
        <v>698</v>
      </c>
      <c r="D272" s="160" t="s">
        <v>371</v>
      </c>
      <c r="E272" s="156">
        <v>2</v>
      </c>
      <c r="F272" s="156" t="s">
        <v>88</v>
      </c>
      <c r="G272" s="152">
        <v>0</v>
      </c>
      <c r="H272" s="152">
        <v>57</v>
      </c>
      <c r="I272" s="152">
        <v>0</v>
      </c>
      <c r="J272" s="152">
        <v>0</v>
      </c>
      <c r="K272" s="39">
        <f t="shared" si="47"/>
        <v>57</v>
      </c>
      <c r="L272" s="152">
        <v>0</v>
      </c>
      <c r="M272" s="152">
        <v>0</v>
      </c>
      <c r="N272" s="152">
        <v>181</v>
      </c>
      <c r="O272" s="152">
        <v>196</v>
      </c>
      <c r="P272" s="39">
        <f t="shared" si="48"/>
        <v>377</v>
      </c>
      <c r="Q272" s="48"/>
      <c r="IU272" s="67"/>
      <c r="IV272" s="67"/>
      <c r="IW272" s="67"/>
    </row>
    <row r="273" spans="1:257" s="131" customFormat="1" ht="27" x14ac:dyDescent="0.2">
      <c r="A273" s="45">
        <v>244</v>
      </c>
      <c r="B273" s="136" t="s">
        <v>694</v>
      </c>
      <c r="C273" s="155" t="s">
        <v>699</v>
      </c>
      <c r="D273" s="160" t="s">
        <v>371</v>
      </c>
      <c r="E273" s="156">
        <v>2</v>
      </c>
      <c r="F273" s="156" t="s">
        <v>92</v>
      </c>
      <c r="G273" s="152">
        <v>0</v>
      </c>
      <c r="H273" s="152">
        <v>0</v>
      </c>
      <c r="I273" s="152">
        <v>0</v>
      </c>
      <c r="J273" s="152">
        <v>0</v>
      </c>
      <c r="K273" s="39">
        <f t="shared" si="47"/>
        <v>0</v>
      </c>
      <c r="L273" s="152">
        <v>0</v>
      </c>
      <c r="M273" s="152">
        <v>394</v>
      </c>
      <c r="N273" s="152">
        <v>0</v>
      </c>
      <c r="O273" s="152">
        <v>0</v>
      </c>
      <c r="P273" s="39">
        <f t="shared" si="48"/>
        <v>394</v>
      </c>
      <c r="Q273" s="48"/>
      <c r="IU273" s="67"/>
      <c r="IV273" s="67"/>
      <c r="IW273" s="67"/>
    </row>
    <row r="274" spans="1:257" s="131" customFormat="1" ht="27" x14ac:dyDescent="0.2">
      <c r="A274" s="45">
        <v>245</v>
      </c>
      <c r="B274" s="136" t="s">
        <v>694</v>
      </c>
      <c r="C274" s="155" t="s">
        <v>700</v>
      </c>
      <c r="D274" s="160" t="s">
        <v>374</v>
      </c>
      <c r="E274" s="156">
        <v>3</v>
      </c>
      <c r="F274" s="156" t="s">
        <v>88</v>
      </c>
      <c r="G274" s="152">
        <v>937</v>
      </c>
      <c r="H274" s="152">
        <v>340</v>
      </c>
      <c r="I274" s="152">
        <v>57</v>
      </c>
      <c r="J274" s="152">
        <v>63</v>
      </c>
      <c r="K274" s="39">
        <f t="shared" si="47"/>
        <v>1397</v>
      </c>
      <c r="L274" s="152">
        <v>0</v>
      </c>
      <c r="M274" s="152">
        <v>158</v>
      </c>
      <c r="N274" s="152">
        <v>0</v>
      </c>
      <c r="O274" s="152">
        <v>1407</v>
      </c>
      <c r="P274" s="39">
        <f t="shared" si="48"/>
        <v>1565</v>
      </c>
      <c r="Q274" s="48" t="s">
        <v>300</v>
      </c>
      <c r="IU274" s="67"/>
      <c r="IV274" s="67"/>
      <c r="IW274" s="67"/>
    </row>
    <row r="275" spans="1:257" s="131" customFormat="1" ht="27" x14ac:dyDescent="0.2">
      <c r="A275" s="45">
        <v>246</v>
      </c>
      <c r="B275" s="136" t="s">
        <v>694</v>
      </c>
      <c r="C275" s="155" t="s">
        <v>700</v>
      </c>
      <c r="D275" s="160" t="s">
        <v>374</v>
      </c>
      <c r="E275" s="156">
        <v>3</v>
      </c>
      <c r="F275" s="156" t="s">
        <v>92</v>
      </c>
      <c r="G275" s="152">
        <v>0</v>
      </c>
      <c r="H275" s="152">
        <v>0</v>
      </c>
      <c r="I275" s="152">
        <v>0</v>
      </c>
      <c r="J275" s="152">
        <v>0</v>
      </c>
      <c r="K275" s="39">
        <f t="shared" si="47"/>
        <v>0</v>
      </c>
      <c r="L275" s="152">
        <v>0</v>
      </c>
      <c r="M275" s="152">
        <v>0</v>
      </c>
      <c r="N275" s="152">
        <v>118</v>
      </c>
      <c r="O275" s="152">
        <v>7</v>
      </c>
      <c r="P275" s="39">
        <f t="shared" si="48"/>
        <v>125</v>
      </c>
      <c r="Q275" s="48" t="s">
        <v>300</v>
      </c>
      <c r="IU275" s="67"/>
      <c r="IV275" s="67"/>
      <c r="IW275" s="67"/>
    </row>
    <row r="276" spans="1:257" s="131" customFormat="1" ht="27" x14ac:dyDescent="0.2">
      <c r="A276" s="45">
        <v>247</v>
      </c>
      <c r="B276" s="136" t="s">
        <v>694</v>
      </c>
      <c r="C276" s="155" t="s">
        <v>701</v>
      </c>
      <c r="D276" s="160" t="s">
        <v>376</v>
      </c>
      <c r="E276" s="156">
        <v>1</v>
      </c>
      <c r="F276" s="156" t="s">
        <v>88</v>
      </c>
      <c r="G276" s="152">
        <v>0</v>
      </c>
      <c r="H276" s="152">
        <v>28</v>
      </c>
      <c r="I276" s="152">
        <v>0</v>
      </c>
      <c r="J276" s="152">
        <v>34</v>
      </c>
      <c r="K276" s="39">
        <f t="shared" si="47"/>
        <v>62</v>
      </c>
      <c r="L276" s="152">
        <v>0</v>
      </c>
      <c r="M276" s="152">
        <v>622</v>
      </c>
      <c r="N276" s="152">
        <v>0</v>
      </c>
      <c r="O276" s="152">
        <v>396</v>
      </c>
      <c r="P276" s="39">
        <f t="shared" si="48"/>
        <v>1018</v>
      </c>
      <c r="Q276" s="48"/>
      <c r="IU276" s="67"/>
      <c r="IV276" s="67"/>
      <c r="IW276" s="67"/>
    </row>
    <row r="277" spans="1:257" s="131" customFormat="1" ht="27" x14ac:dyDescent="0.2">
      <c r="A277" s="45">
        <v>248</v>
      </c>
      <c r="B277" s="136" t="s">
        <v>694</v>
      </c>
      <c r="C277" s="155" t="s">
        <v>702</v>
      </c>
      <c r="D277" s="160" t="s">
        <v>376</v>
      </c>
      <c r="E277" s="156">
        <v>1</v>
      </c>
      <c r="F277" s="156" t="s">
        <v>88</v>
      </c>
      <c r="G277" s="152">
        <v>0</v>
      </c>
      <c r="H277" s="152">
        <v>186</v>
      </c>
      <c r="I277" s="152">
        <v>0</v>
      </c>
      <c r="J277" s="152"/>
      <c r="K277" s="39">
        <f t="shared" si="47"/>
        <v>186</v>
      </c>
      <c r="L277" s="152">
        <v>0</v>
      </c>
      <c r="M277" s="152">
        <v>53</v>
      </c>
      <c r="N277" s="152">
        <v>0</v>
      </c>
      <c r="O277" s="152">
        <v>127</v>
      </c>
      <c r="P277" s="39">
        <f t="shared" si="48"/>
        <v>180</v>
      </c>
      <c r="Q277" s="48"/>
      <c r="IU277" s="67"/>
      <c r="IV277" s="67"/>
      <c r="IW277" s="67"/>
    </row>
    <row r="278" spans="1:257" s="131" customFormat="1" ht="27" x14ac:dyDescent="0.2">
      <c r="A278" s="45">
        <v>249</v>
      </c>
      <c r="B278" s="136" t="s">
        <v>694</v>
      </c>
      <c r="C278" s="155" t="s">
        <v>703</v>
      </c>
      <c r="D278" s="160" t="s">
        <v>376</v>
      </c>
      <c r="E278" s="156">
        <v>1</v>
      </c>
      <c r="F278" s="156" t="s">
        <v>92</v>
      </c>
      <c r="G278" s="152">
        <v>0</v>
      </c>
      <c r="H278" s="152">
        <v>0</v>
      </c>
      <c r="I278" s="152">
        <v>0</v>
      </c>
      <c r="J278" s="152">
        <v>0</v>
      </c>
      <c r="K278" s="39">
        <f t="shared" si="47"/>
        <v>0</v>
      </c>
      <c r="L278" s="152">
        <v>0</v>
      </c>
      <c r="M278" s="152">
        <v>175</v>
      </c>
      <c r="N278" s="152">
        <v>0</v>
      </c>
      <c r="O278" s="152">
        <v>0</v>
      </c>
      <c r="P278" s="39">
        <f t="shared" si="48"/>
        <v>175</v>
      </c>
      <c r="Q278" s="48"/>
      <c r="IU278" s="67"/>
      <c r="IV278" s="67"/>
      <c r="IW278" s="67"/>
    </row>
    <row r="279" spans="1:257" s="131" customFormat="1" ht="27" x14ac:dyDescent="0.2">
      <c r="A279" s="45">
        <v>250</v>
      </c>
      <c r="B279" s="136" t="s">
        <v>694</v>
      </c>
      <c r="C279" s="155" t="s">
        <v>697</v>
      </c>
      <c r="D279" s="160" t="s">
        <v>378</v>
      </c>
      <c r="E279" s="156">
        <v>1</v>
      </c>
      <c r="F279" s="156" t="s">
        <v>88</v>
      </c>
      <c r="G279" s="152">
        <v>439</v>
      </c>
      <c r="H279" s="152">
        <v>240</v>
      </c>
      <c r="I279" s="152">
        <v>90</v>
      </c>
      <c r="J279" s="152">
        <v>167</v>
      </c>
      <c r="K279" s="39">
        <f t="shared" si="47"/>
        <v>936</v>
      </c>
      <c r="L279" s="152">
        <v>0</v>
      </c>
      <c r="M279" s="152">
        <v>0</v>
      </c>
      <c r="N279" s="152">
        <v>0</v>
      </c>
      <c r="O279" s="152">
        <v>535</v>
      </c>
      <c r="P279" s="39">
        <f t="shared" si="48"/>
        <v>535</v>
      </c>
      <c r="Q279" s="48"/>
      <c r="IU279" s="67"/>
      <c r="IV279" s="67"/>
      <c r="IW279" s="67"/>
    </row>
    <row r="280" spans="1:257" s="131" customFormat="1" ht="27" x14ac:dyDescent="0.2">
      <c r="A280" s="45">
        <v>251</v>
      </c>
      <c r="B280" s="136" t="s">
        <v>694</v>
      </c>
      <c r="C280" s="180" t="s">
        <v>704</v>
      </c>
      <c r="D280" s="181" t="s">
        <v>380</v>
      </c>
      <c r="E280" s="157">
        <v>2</v>
      </c>
      <c r="F280" s="157" t="s">
        <v>88</v>
      </c>
      <c r="G280" s="152">
        <v>336</v>
      </c>
      <c r="H280" s="152">
        <v>312</v>
      </c>
      <c r="I280" s="152">
        <v>0</v>
      </c>
      <c r="J280" s="152">
        <v>192</v>
      </c>
      <c r="K280" s="39">
        <f t="shared" si="47"/>
        <v>840</v>
      </c>
      <c r="L280" s="152">
        <v>0</v>
      </c>
      <c r="M280" s="152">
        <v>0</v>
      </c>
      <c r="N280" s="152">
        <v>0</v>
      </c>
      <c r="O280" s="152">
        <v>144</v>
      </c>
      <c r="P280" s="39">
        <f t="shared" si="48"/>
        <v>144</v>
      </c>
      <c r="Q280" s="48"/>
      <c r="IU280" s="67"/>
      <c r="IV280" s="67"/>
      <c r="IW280" s="67"/>
    </row>
    <row r="281" spans="1:257" s="131" customFormat="1" ht="27" x14ac:dyDescent="0.2">
      <c r="A281" s="45">
        <v>252</v>
      </c>
      <c r="B281" s="136" t="s">
        <v>694</v>
      </c>
      <c r="C281" s="180" t="s">
        <v>705</v>
      </c>
      <c r="D281" s="181" t="s">
        <v>382</v>
      </c>
      <c r="E281" s="157">
        <v>2</v>
      </c>
      <c r="F281" s="157" t="s">
        <v>88</v>
      </c>
      <c r="G281" s="152">
        <v>73</v>
      </c>
      <c r="H281" s="152">
        <v>38</v>
      </c>
      <c r="I281" s="152">
        <v>0</v>
      </c>
      <c r="J281" s="152">
        <v>0</v>
      </c>
      <c r="K281" s="39">
        <f t="shared" si="47"/>
        <v>111</v>
      </c>
      <c r="L281" s="152">
        <v>0</v>
      </c>
      <c r="M281" s="152">
        <v>0</v>
      </c>
      <c r="N281" s="152">
        <v>0</v>
      </c>
      <c r="O281" s="152">
        <v>43</v>
      </c>
      <c r="P281" s="39">
        <f t="shared" si="48"/>
        <v>43</v>
      </c>
      <c r="Q281" s="48"/>
      <c r="IU281" s="67"/>
      <c r="IV281" s="67"/>
      <c r="IW281" s="67"/>
    </row>
    <row r="282" spans="1:257" s="131" customFormat="1" ht="27" x14ac:dyDescent="0.2">
      <c r="A282" s="45">
        <v>253</v>
      </c>
      <c r="B282" s="136" t="s">
        <v>694</v>
      </c>
      <c r="C282" s="180" t="s">
        <v>706</v>
      </c>
      <c r="D282" s="181" t="s">
        <v>384</v>
      </c>
      <c r="E282" s="157">
        <v>2</v>
      </c>
      <c r="F282" s="157" t="s">
        <v>88</v>
      </c>
      <c r="G282" s="152">
        <v>525</v>
      </c>
      <c r="H282" s="152">
        <v>463</v>
      </c>
      <c r="I282" s="152">
        <v>237</v>
      </c>
      <c r="J282" s="152">
        <v>353</v>
      </c>
      <c r="K282" s="39">
        <f t="shared" si="47"/>
        <v>1578</v>
      </c>
      <c r="L282" s="152">
        <v>0</v>
      </c>
      <c r="M282" s="152">
        <v>0</v>
      </c>
      <c r="N282" s="152">
        <v>0</v>
      </c>
      <c r="O282" s="152">
        <v>969</v>
      </c>
      <c r="P282" s="39">
        <f t="shared" si="48"/>
        <v>969</v>
      </c>
      <c r="Q282" s="48"/>
      <c r="IU282" s="67"/>
      <c r="IV282" s="67"/>
      <c r="IW282" s="67"/>
    </row>
    <row r="283" spans="1:257" s="131" customFormat="1" ht="27" x14ac:dyDescent="0.2">
      <c r="A283" s="45">
        <v>254</v>
      </c>
      <c r="B283" s="136" t="s">
        <v>694</v>
      </c>
      <c r="C283" s="180" t="s">
        <v>706</v>
      </c>
      <c r="D283" s="181" t="s">
        <v>385</v>
      </c>
      <c r="E283" s="157">
        <v>2</v>
      </c>
      <c r="F283" s="157" t="s">
        <v>88</v>
      </c>
      <c r="G283" s="152">
        <v>327</v>
      </c>
      <c r="H283" s="152">
        <v>384</v>
      </c>
      <c r="I283" s="152">
        <v>17</v>
      </c>
      <c r="J283" s="152">
        <v>13</v>
      </c>
      <c r="K283" s="39">
        <f t="shared" si="47"/>
        <v>741</v>
      </c>
      <c r="L283" s="152">
        <v>0</v>
      </c>
      <c r="M283" s="152">
        <v>0</v>
      </c>
      <c r="N283" s="152">
        <v>0</v>
      </c>
      <c r="O283" s="152">
        <v>506</v>
      </c>
      <c r="P283" s="39">
        <f t="shared" si="48"/>
        <v>506</v>
      </c>
      <c r="Q283" s="48"/>
      <c r="IU283" s="67"/>
      <c r="IV283" s="67"/>
      <c r="IW283" s="67"/>
    </row>
    <row r="284" spans="1:257" s="131" customFormat="1" ht="27" x14ac:dyDescent="0.2">
      <c r="A284" s="45">
        <v>255</v>
      </c>
      <c r="B284" s="136" t="s">
        <v>694</v>
      </c>
      <c r="C284" s="180" t="s">
        <v>706</v>
      </c>
      <c r="D284" s="181" t="s">
        <v>707</v>
      </c>
      <c r="E284" s="157">
        <v>2</v>
      </c>
      <c r="F284" s="157" t="s">
        <v>88</v>
      </c>
      <c r="G284" s="152">
        <v>322</v>
      </c>
      <c r="H284" s="152">
        <v>27</v>
      </c>
      <c r="I284" s="152">
        <v>0</v>
      </c>
      <c r="J284" s="152">
        <v>0</v>
      </c>
      <c r="K284" s="39">
        <f t="shared" si="47"/>
        <v>349</v>
      </c>
      <c r="L284" s="152">
        <v>0</v>
      </c>
      <c r="M284" s="152">
        <v>0</v>
      </c>
      <c r="N284" s="152">
        <v>0</v>
      </c>
      <c r="O284" s="152">
        <v>327</v>
      </c>
      <c r="P284" s="39">
        <f t="shared" si="48"/>
        <v>327</v>
      </c>
      <c r="Q284" s="48"/>
      <c r="IU284" s="67"/>
      <c r="IV284" s="67"/>
      <c r="IW284" s="67"/>
    </row>
    <row r="285" spans="1:257" s="131" customFormat="1" ht="27" x14ac:dyDescent="0.2">
      <c r="A285" s="45">
        <v>256</v>
      </c>
      <c r="B285" s="136" t="s">
        <v>694</v>
      </c>
      <c r="C285" s="180" t="s">
        <v>706</v>
      </c>
      <c r="D285" s="181" t="s">
        <v>708</v>
      </c>
      <c r="E285" s="157">
        <v>2</v>
      </c>
      <c r="F285" s="157" t="s">
        <v>88</v>
      </c>
      <c r="G285" s="152">
        <v>371</v>
      </c>
      <c r="H285" s="152">
        <v>145</v>
      </c>
      <c r="I285" s="152">
        <v>0</v>
      </c>
      <c r="J285" s="152">
        <v>65</v>
      </c>
      <c r="K285" s="39">
        <f t="shared" si="47"/>
        <v>581</v>
      </c>
      <c r="L285" s="152">
        <v>0</v>
      </c>
      <c r="M285" s="152">
        <v>0</v>
      </c>
      <c r="N285" s="152">
        <v>0</v>
      </c>
      <c r="O285" s="152">
        <v>291</v>
      </c>
      <c r="P285" s="39">
        <f t="shared" si="48"/>
        <v>291</v>
      </c>
      <c r="Q285" s="48"/>
      <c r="IU285" s="67"/>
      <c r="IV285" s="67"/>
      <c r="IW285" s="67"/>
    </row>
    <row r="286" spans="1:257" s="131" customFormat="1" ht="27" x14ac:dyDescent="0.2">
      <c r="A286" s="45">
        <v>257</v>
      </c>
      <c r="B286" s="136" t="s">
        <v>694</v>
      </c>
      <c r="C286" s="155" t="s">
        <v>709</v>
      </c>
      <c r="D286" s="160" t="s">
        <v>389</v>
      </c>
      <c r="E286" s="156">
        <v>2</v>
      </c>
      <c r="F286" s="156" t="s">
        <v>88</v>
      </c>
      <c r="G286" s="152">
        <v>966</v>
      </c>
      <c r="H286" s="152">
        <v>62</v>
      </c>
      <c r="I286" s="152">
        <v>0</v>
      </c>
      <c r="J286" s="152">
        <v>0</v>
      </c>
      <c r="K286" s="39">
        <f t="shared" si="47"/>
        <v>1028</v>
      </c>
      <c r="L286" s="152">
        <v>0</v>
      </c>
      <c r="M286" s="152">
        <v>0</v>
      </c>
      <c r="N286" s="152">
        <v>0</v>
      </c>
      <c r="O286" s="152">
        <v>154</v>
      </c>
      <c r="P286" s="39">
        <f t="shared" si="48"/>
        <v>154</v>
      </c>
      <c r="Q286" s="48"/>
      <c r="IU286" s="67"/>
      <c r="IV286" s="67"/>
      <c r="IW286" s="67"/>
    </row>
    <row r="287" spans="1:257" s="131" customFormat="1" ht="27" x14ac:dyDescent="0.2">
      <c r="A287" s="45">
        <v>258</v>
      </c>
      <c r="B287" s="136" t="s">
        <v>694</v>
      </c>
      <c r="C287" s="155" t="s">
        <v>709</v>
      </c>
      <c r="D287" s="160" t="s">
        <v>389</v>
      </c>
      <c r="E287" s="156">
        <v>2</v>
      </c>
      <c r="F287" s="156" t="s">
        <v>92</v>
      </c>
      <c r="G287" s="152">
        <v>0</v>
      </c>
      <c r="H287" s="152">
        <v>0</v>
      </c>
      <c r="I287" s="152">
        <v>0</v>
      </c>
      <c r="J287" s="152">
        <v>0</v>
      </c>
      <c r="K287" s="39">
        <f t="shared" si="47"/>
        <v>0</v>
      </c>
      <c r="L287" s="152">
        <v>0</v>
      </c>
      <c r="M287" s="152">
        <v>0</v>
      </c>
      <c r="N287" s="152">
        <v>329</v>
      </c>
      <c r="O287" s="152">
        <v>0</v>
      </c>
      <c r="P287" s="39">
        <f t="shared" si="48"/>
        <v>329</v>
      </c>
      <c r="Q287" s="48"/>
      <c r="IU287" s="67"/>
      <c r="IV287" s="67"/>
      <c r="IW287" s="67"/>
    </row>
    <row r="288" spans="1:257" s="131" customFormat="1" ht="27" x14ac:dyDescent="0.2">
      <c r="A288" s="45">
        <v>259</v>
      </c>
      <c r="B288" s="136" t="s">
        <v>694</v>
      </c>
      <c r="C288" s="155" t="s">
        <v>710</v>
      </c>
      <c r="D288" s="160" t="s">
        <v>391</v>
      </c>
      <c r="E288" s="156">
        <v>2</v>
      </c>
      <c r="F288" s="156" t="s">
        <v>88</v>
      </c>
      <c r="G288" s="152">
        <v>855</v>
      </c>
      <c r="H288" s="152">
        <v>463</v>
      </c>
      <c r="I288" s="152">
        <v>13</v>
      </c>
      <c r="J288" s="152">
        <v>76</v>
      </c>
      <c r="K288" s="39">
        <f t="shared" si="47"/>
        <v>1407</v>
      </c>
      <c r="L288" s="152">
        <v>0</v>
      </c>
      <c r="M288" s="152">
        <v>0</v>
      </c>
      <c r="N288" s="152">
        <v>0</v>
      </c>
      <c r="O288" s="152">
        <v>590</v>
      </c>
      <c r="P288" s="39">
        <f t="shared" si="48"/>
        <v>590</v>
      </c>
      <c r="Q288" s="48"/>
      <c r="IU288" s="67"/>
      <c r="IV288" s="67"/>
      <c r="IW288" s="67"/>
    </row>
    <row r="289" spans="1:257" s="131" customFormat="1" ht="27" x14ac:dyDescent="0.2">
      <c r="A289" s="45">
        <v>260</v>
      </c>
      <c r="B289" s="136" t="s">
        <v>694</v>
      </c>
      <c r="C289" s="155" t="s">
        <v>711</v>
      </c>
      <c r="D289" s="160" t="s">
        <v>393</v>
      </c>
      <c r="E289" s="156">
        <v>2</v>
      </c>
      <c r="F289" s="156" t="s">
        <v>88</v>
      </c>
      <c r="G289" s="152">
        <v>0</v>
      </c>
      <c r="H289" s="152">
        <v>410</v>
      </c>
      <c r="I289" s="152"/>
      <c r="J289" s="152">
        <v>65</v>
      </c>
      <c r="K289" s="39">
        <f t="shared" si="47"/>
        <v>475</v>
      </c>
      <c r="L289" s="152">
        <v>0</v>
      </c>
      <c r="M289" s="152">
        <v>0</v>
      </c>
      <c r="N289" s="152">
        <v>0</v>
      </c>
      <c r="O289" s="152">
        <v>114</v>
      </c>
      <c r="P289" s="39">
        <f t="shared" si="48"/>
        <v>114</v>
      </c>
      <c r="Q289" s="48"/>
      <c r="IU289" s="67"/>
      <c r="IV289" s="67"/>
      <c r="IW289" s="67"/>
    </row>
    <row r="290" spans="1:257" s="131" customFormat="1" ht="27" x14ac:dyDescent="0.2">
      <c r="A290" s="45">
        <v>261</v>
      </c>
      <c r="B290" s="136" t="s">
        <v>694</v>
      </c>
      <c r="C290" s="155" t="s">
        <v>711</v>
      </c>
      <c r="D290" s="160" t="s">
        <v>393</v>
      </c>
      <c r="E290" s="156">
        <v>2</v>
      </c>
      <c r="F290" s="156" t="s">
        <v>92</v>
      </c>
      <c r="G290" s="152">
        <v>0</v>
      </c>
      <c r="H290" s="152">
        <v>0</v>
      </c>
      <c r="I290" s="152">
        <v>0</v>
      </c>
      <c r="J290" s="152">
        <v>0</v>
      </c>
      <c r="K290" s="39">
        <f t="shared" si="47"/>
        <v>0</v>
      </c>
      <c r="L290" s="152">
        <v>0</v>
      </c>
      <c r="M290" s="152">
        <v>137</v>
      </c>
      <c r="N290" s="152">
        <v>226</v>
      </c>
      <c r="O290" s="152">
        <v>0</v>
      </c>
      <c r="P290" s="39">
        <f t="shared" si="48"/>
        <v>363</v>
      </c>
      <c r="Q290" s="48"/>
      <c r="IU290" s="67"/>
      <c r="IV290" s="67"/>
      <c r="IW290" s="67"/>
    </row>
    <row r="291" spans="1:257" s="131" customFormat="1" ht="27" x14ac:dyDescent="0.2">
      <c r="A291" s="45">
        <v>262</v>
      </c>
      <c r="B291" s="136" t="s">
        <v>694</v>
      </c>
      <c r="C291" s="146" t="s">
        <v>394</v>
      </c>
      <c r="D291" s="160" t="s">
        <v>395</v>
      </c>
      <c r="E291" s="156">
        <v>2</v>
      </c>
      <c r="F291" s="156" t="s">
        <v>88</v>
      </c>
      <c r="G291" s="152">
        <v>0</v>
      </c>
      <c r="H291" s="152">
        <v>335</v>
      </c>
      <c r="I291" s="152">
        <v>0</v>
      </c>
      <c r="J291" s="152">
        <v>1263</v>
      </c>
      <c r="K291" s="39">
        <f t="shared" si="47"/>
        <v>1598</v>
      </c>
      <c r="L291" s="152">
        <v>0</v>
      </c>
      <c r="M291" s="152">
        <v>0</v>
      </c>
      <c r="N291" s="152">
        <v>0</v>
      </c>
      <c r="O291" s="152">
        <v>27</v>
      </c>
      <c r="P291" s="39">
        <f t="shared" si="48"/>
        <v>27</v>
      </c>
      <c r="Q291" s="48" t="s">
        <v>712</v>
      </c>
      <c r="IU291" s="67"/>
      <c r="IV291" s="67"/>
      <c r="IW291" s="67"/>
    </row>
    <row r="292" spans="1:257" s="131" customFormat="1" ht="27" x14ac:dyDescent="0.2">
      <c r="A292" s="45">
        <v>263</v>
      </c>
      <c r="B292" s="136" t="s">
        <v>694</v>
      </c>
      <c r="C292" s="155" t="s">
        <v>397</v>
      </c>
      <c r="D292" s="160" t="s">
        <v>398</v>
      </c>
      <c r="E292" s="156">
        <v>4</v>
      </c>
      <c r="F292" s="156" t="s">
        <v>88</v>
      </c>
      <c r="G292" s="152">
        <v>0</v>
      </c>
      <c r="H292" s="152">
        <v>0</v>
      </c>
      <c r="I292" s="152">
        <v>0</v>
      </c>
      <c r="J292" s="152">
        <v>0</v>
      </c>
      <c r="K292" s="39">
        <f t="shared" si="47"/>
        <v>0</v>
      </c>
      <c r="L292" s="152">
        <v>0</v>
      </c>
      <c r="M292" s="152">
        <v>0</v>
      </c>
      <c r="N292" s="152">
        <v>0</v>
      </c>
      <c r="O292" s="152">
        <v>6930</v>
      </c>
      <c r="P292" s="39">
        <f t="shared" si="48"/>
        <v>6930</v>
      </c>
      <c r="Q292" s="48" t="s">
        <v>713</v>
      </c>
      <c r="IU292" s="67"/>
      <c r="IV292" s="67"/>
      <c r="IW292" s="67"/>
    </row>
    <row r="293" spans="1:257" s="131" customFormat="1" ht="27" x14ac:dyDescent="0.2">
      <c r="A293" s="45">
        <v>264</v>
      </c>
      <c r="B293" s="136" t="s">
        <v>694</v>
      </c>
      <c r="C293" s="155" t="s">
        <v>714</v>
      </c>
      <c r="D293" s="160" t="s">
        <v>401</v>
      </c>
      <c r="E293" s="156">
        <v>2</v>
      </c>
      <c r="F293" s="156" t="s">
        <v>88</v>
      </c>
      <c r="G293" s="152">
        <v>0</v>
      </c>
      <c r="H293" s="152">
        <v>0</v>
      </c>
      <c r="I293" s="152">
        <v>0</v>
      </c>
      <c r="J293" s="152">
        <v>214</v>
      </c>
      <c r="K293" s="39">
        <f t="shared" si="47"/>
        <v>214</v>
      </c>
      <c r="L293" s="152">
        <v>0</v>
      </c>
      <c r="M293" s="152">
        <v>0</v>
      </c>
      <c r="N293" s="152">
        <v>0</v>
      </c>
      <c r="O293" s="152">
        <v>7559</v>
      </c>
      <c r="P293" s="39">
        <f t="shared" si="48"/>
        <v>7559</v>
      </c>
      <c r="Q293" s="48"/>
      <c r="IU293" s="67"/>
      <c r="IV293" s="67"/>
      <c r="IW293" s="67"/>
    </row>
    <row r="294" spans="1:257" s="131" customFormat="1" ht="27" x14ac:dyDescent="0.2">
      <c r="A294" s="45">
        <v>265</v>
      </c>
      <c r="B294" s="136" t="s">
        <v>694</v>
      </c>
      <c r="C294" s="155" t="s">
        <v>714</v>
      </c>
      <c r="D294" s="160" t="s">
        <v>125</v>
      </c>
      <c r="E294" s="156">
        <v>2</v>
      </c>
      <c r="F294" s="156" t="s">
        <v>92</v>
      </c>
      <c r="G294" s="152">
        <v>0</v>
      </c>
      <c r="H294" s="152">
        <v>67</v>
      </c>
      <c r="I294" s="152">
        <v>0</v>
      </c>
      <c r="J294" s="152">
        <v>1661</v>
      </c>
      <c r="K294" s="39">
        <f t="shared" si="47"/>
        <v>1728</v>
      </c>
      <c r="L294" s="152">
        <v>0</v>
      </c>
      <c r="M294" s="152">
        <v>0</v>
      </c>
      <c r="N294" s="152">
        <v>0</v>
      </c>
      <c r="O294" s="152">
        <v>3687</v>
      </c>
      <c r="P294" s="39">
        <f t="shared" si="48"/>
        <v>3687</v>
      </c>
      <c r="Q294" s="48"/>
      <c r="IU294" s="67"/>
      <c r="IV294" s="67"/>
      <c r="IW294" s="67"/>
    </row>
    <row r="295" spans="1:257" s="131" customFormat="1" ht="27" x14ac:dyDescent="0.2">
      <c r="A295" s="45">
        <v>266</v>
      </c>
      <c r="B295" s="136" t="s">
        <v>694</v>
      </c>
      <c r="C295" s="155" t="s">
        <v>715</v>
      </c>
      <c r="D295" s="160" t="s">
        <v>403</v>
      </c>
      <c r="E295" s="156">
        <v>2</v>
      </c>
      <c r="F295" s="156" t="s">
        <v>88</v>
      </c>
      <c r="G295" s="152">
        <v>2598</v>
      </c>
      <c r="H295" s="152">
        <v>1400</v>
      </c>
      <c r="I295" s="152">
        <v>1107</v>
      </c>
      <c r="J295" s="152">
        <v>1414</v>
      </c>
      <c r="K295" s="39">
        <f t="shared" si="47"/>
        <v>6519</v>
      </c>
      <c r="L295" s="152">
        <v>0</v>
      </c>
      <c r="M295" s="152">
        <v>7706</v>
      </c>
      <c r="N295" s="152">
        <v>1193</v>
      </c>
      <c r="O295" s="152">
        <v>14749</v>
      </c>
      <c r="P295" s="39">
        <f t="shared" si="48"/>
        <v>23648</v>
      </c>
      <c r="Q295" s="48"/>
      <c r="IU295" s="67"/>
      <c r="IV295" s="67"/>
      <c r="IW295" s="67"/>
    </row>
    <row r="296" spans="1:257" s="131" customFormat="1" ht="27" x14ac:dyDescent="0.2">
      <c r="A296" s="45">
        <v>267</v>
      </c>
      <c r="B296" s="136" t="s">
        <v>694</v>
      </c>
      <c r="C296" s="155" t="s">
        <v>716</v>
      </c>
      <c r="D296" s="160" t="s">
        <v>405</v>
      </c>
      <c r="E296" s="156">
        <v>1</v>
      </c>
      <c r="F296" s="156" t="s">
        <v>88</v>
      </c>
      <c r="G296" s="152">
        <v>0</v>
      </c>
      <c r="H296" s="152">
        <v>0</v>
      </c>
      <c r="I296" s="152">
        <v>0</v>
      </c>
      <c r="J296" s="152">
        <v>0</v>
      </c>
      <c r="K296" s="39">
        <f t="shared" si="47"/>
        <v>0</v>
      </c>
      <c r="L296" s="152">
        <v>0</v>
      </c>
      <c r="M296" s="152">
        <v>1531</v>
      </c>
      <c r="N296" s="152">
        <v>149</v>
      </c>
      <c r="O296" s="152">
        <v>0</v>
      </c>
      <c r="P296" s="39">
        <f t="shared" si="48"/>
        <v>1680</v>
      </c>
      <c r="Q296" s="48"/>
      <c r="IU296" s="67"/>
      <c r="IV296" s="67"/>
      <c r="IW296" s="67"/>
    </row>
    <row r="297" spans="1:257" s="131" customFormat="1" ht="27" x14ac:dyDescent="0.2">
      <c r="A297" s="45">
        <v>268</v>
      </c>
      <c r="B297" s="136" t="s">
        <v>694</v>
      </c>
      <c r="C297" s="155" t="s">
        <v>716</v>
      </c>
      <c r="D297" s="160" t="s">
        <v>407</v>
      </c>
      <c r="E297" s="156">
        <v>2</v>
      </c>
      <c r="F297" s="156" t="s">
        <v>88</v>
      </c>
      <c r="G297" s="152">
        <v>0</v>
      </c>
      <c r="H297" s="152">
        <v>0</v>
      </c>
      <c r="I297" s="152">
        <v>0</v>
      </c>
      <c r="J297" s="152">
        <v>0</v>
      </c>
      <c r="K297" s="39">
        <f t="shared" si="47"/>
        <v>0</v>
      </c>
      <c r="L297" s="152">
        <v>0</v>
      </c>
      <c r="M297" s="152">
        <v>1221</v>
      </c>
      <c r="N297" s="152">
        <v>0</v>
      </c>
      <c r="O297" s="152">
        <v>0</v>
      </c>
      <c r="P297" s="39">
        <f t="shared" si="48"/>
        <v>1221</v>
      </c>
      <c r="Q297" s="48"/>
      <c r="IU297" s="67"/>
      <c r="IV297" s="67"/>
      <c r="IW297" s="67"/>
    </row>
    <row r="298" spans="1:257" s="131" customFormat="1" ht="27" x14ac:dyDescent="0.2">
      <c r="A298" s="45">
        <v>269</v>
      </c>
      <c r="B298" s="136" t="s">
        <v>694</v>
      </c>
      <c r="C298" s="155" t="s">
        <v>716</v>
      </c>
      <c r="D298" s="160" t="s">
        <v>407</v>
      </c>
      <c r="E298" s="156">
        <v>2</v>
      </c>
      <c r="F298" s="156" t="s">
        <v>92</v>
      </c>
      <c r="G298" s="152">
        <v>0</v>
      </c>
      <c r="H298" s="152">
        <v>0</v>
      </c>
      <c r="I298" s="152">
        <v>0</v>
      </c>
      <c r="J298" s="152">
        <v>0</v>
      </c>
      <c r="K298" s="39">
        <f t="shared" si="47"/>
        <v>0</v>
      </c>
      <c r="L298" s="152">
        <v>0</v>
      </c>
      <c r="M298" s="152">
        <v>0</v>
      </c>
      <c r="N298" s="152">
        <v>310</v>
      </c>
      <c r="O298" s="152">
        <v>0</v>
      </c>
      <c r="P298" s="39">
        <f t="shared" si="48"/>
        <v>310</v>
      </c>
      <c r="Q298" s="48"/>
      <c r="IU298" s="67"/>
      <c r="IV298" s="67"/>
      <c r="IW298" s="67"/>
    </row>
    <row r="299" spans="1:257" s="131" customFormat="1" ht="27" x14ac:dyDescent="0.2">
      <c r="A299" s="45">
        <v>270</v>
      </c>
      <c r="B299" s="136" t="s">
        <v>694</v>
      </c>
      <c r="C299" s="155" t="s">
        <v>716</v>
      </c>
      <c r="D299" s="160" t="s">
        <v>408</v>
      </c>
      <c r="E299" s="156">
        <v>1</v>
      </c>
      <c r="F299" s="156" t="s">
        <v>88</v>
      </c>
      <c r="G299" s="152">
        <v>0</v>
      </c>
      <c r="H299" s="152">
        <v>0</v>
      </c>
      <c r="I299" s="152">
        <v>0</v>
      </c>
      <c r="J299" s="152">
        <v>0</v>
      </c>
      <c r="K299" s="39">
        <f t="shared" si="47"/>
        <v>0</v>
      </c>
      <c r="L299" s="152">
        <v>0</v>
      </c>
      <c r="M299" s="152">
        <v>875</v>
      </c>
      <c r="N299" s="152">
        <v>31</v>
      </c>
      <c r="O299" s="152">
        <v>0</v>
      </c>
      <c r="P299" s="39">
        <f t="shared" si="48"/>
        <v>906</v>
      </c>
      <c r="Q299" s="48"/>
      <c r="IU299" s="67"/>
      <c r="IV299" s="67"/>
      <c r="IW299" s="67"/>
    </row>
    <row r="300" spans="1:257" s="131" customFormat="1" ht="27" x14ac:dyDescent="0.2">
      <c r="A300" s="45">
        <v>271</v>
      </c>
      <c r="B300" s="136" t="s">
        <v>694</v>
      </c>
      <c r="C300" s="155" t="s">
        <v>716</v>
      </c>
      <c r="D300" s="160" t="s">
        <v>408</v>
      </c>
      <c r="E300" s="156">
        <v>1</v>
      </c>
      <c r="F300" s="156" t="s">
        <v>92</v>
      </c>
      <c r="G300" s="152">
        <v>0</v>
      </c>
      <c r="H300" s="152">
        <v>0</v>
      </c>
      <c r="I300" s="152">
        <v>0</v>
      </c>
      <c r="J300" s="152">
        <v>0</v>
      </c>
      <c r="K300" s="39">
        <f t="shared" si="47"/>
        <v>0</v>
      </c>
      <c r="L300" s="152">
        <v>0</v>
      </c>
      <c r="M300" s="152">
        <v>0</v>
      </c>
      <c r="N300" s="152">
        <v>101</v>
      </c>
      <c r="O300" s="152">
        <v>0</v>
      </c>
      <c r="P300" s="39">
        <f t="shared" si="48"/>
        <v>101</v>
      </c>
      <c r="Q300" s="48"/>
      <c r="IU300" s="67"/>
      <c r="IV300" s="67"/>
      <c r="IW300" s="67"/>
    </row>
    <row r="301" spans="1:257" s="131" customFormat="1" ht="27" x14ac:dyDescent="0.2">
      <c r="A301" s="45">
        <v>272</v>
      </c>
      <c r="B301" s="136" t="s">
        <v>694</v>
      </c>
      <c r="C301" s="155" t="s">
        <v>716</v>
      </c>
      <c r="D301" s="160" t="s">
        <v>409</v>
      </c>
      <c r="E301" s="156">
        <v>2</v>
      </c>
      <c r="F301" s="156" t="s">
        <v>88</v>
      </c>
      <c r="G301" s="152">
        <v>0</v>
      </c>
      <c r="H301" s="152">
        <v>0</v>
      </c>
      <c r="I301" s="152">
        <v>0</v>
      </c>
      <c r="J301" s="152">
        <v>0</v>
      </c>
      <c r="K301" s="39">
        <f t="shared" si="47"/>
        <v>0</v>
      </c>
      <c r="L301" s="152">
        <v>0</v>
      </c>
      <c r="M301" s="152">
        <v>1268</v>
      </c>
      <c r="N301" s="152">
        <v>177</v>
      </c>
      <c r="O301" s="152">
        <v>0</v>
      </c>
      <c r="P301" s="39">
        <f t="shared" si="48"/>
        <v>1445</v>
      </c>
      <c r="Q301" s="48"/>
      <c r="IU301" s="67"/>
      <c r="IV301" s="67"/>
      <c r="IW301" s="67"/>
    </row>
    <row r="302" spans="1:257" s="131" customFormat="1" ht="27" x14ac:dyDescent="0.2">
      <c r="A302" s="45">
        <v>273</v>
      </c>
      <c r="B302" s="136" t="s">
        <v>694</v>
      </c>
      <c r="C302" s="155" t="s">
        <v>716</v>
      </c>
      <c r="D302" s="160" t="s">
        <v>409</v>
      </c>
      <c r="E302" s="156">
        <v>2</v>
      </c>
      <c r="F302" s="156" t="s">
        <v>92</v>
      </c>
      <c r="G302" s="152">
        <v>0</v>
      </c>
      <c r="H302" s="152">
        <v>0</v>
      </c>
      <c r="I302" s="152">
        <v>0</v>
      </c>
      <c r="J302" s="152">
        <v>0</v>
      </c>
      <c r="K302" s="39">
        <f t="shared" si="47"/>
        <v>0</v>
      </c>
      <c r="L302" s="152">
        <v>0</v>
      </c>
      <c r="M302" s="152">
        <v>0</v>
      </c>
      <c r="N302" s="152">
        <v>123</v>
      </c>
      <c r="O302" s="152">
        <v>0</v>
      </c>
      <c r="P302" s="39">
        <f t="shared" si="48"/>
        <v>123</v>
      </c>
      <c r="Q302" s="48"/>
      <c r="IU302" s="67"/>
      <c r="IV302" s="67"/>
      <c r="IW302" s="67"/>
    </row>
    <row r="303" spans="1:257" s="131" customFormat="1" ht="13.5" customHeight="1" x14ac:dyDescent="0.2">
      <c r="A303" s="45">
        <v>274</v>
      </c>
      <c r="B303" s="136" t="s">
        <v>694</v>
      </c>
      <c r="C303" s="155" t="s">
        <v>717</v>
      </c>
      <c r="D303" s="160" t="s">
        <v>411</v>
      </c>
      <c r="E303" s="156">
        <v>2</v>
      </c>
      <c r="F303" s="156" t="s">
        <v>88</v>
      </c>
      <c r="G303" s="152">
        <v>0</v>
      </c>
      <c r="H303" s="152">
        <v>30</v>
      </c>
      <c r="I303" s="152">
        <v>0</v>
      </c>
      <c r="J303" s="152">
        <v>6440</v>
      </c>
      <c r="K303" s="39">
        <f t="shared" si="47"/>
        <v>6470</v>
      </c>
      <c r="L303" s="152">
        <v>0</v>
      </c>
      <c r="M303" s="152">
        <v>0</v>
      </c>
      <c r="N303" s="152">
        <v>0</v>
      </c>
      <c r="O303" s="152">
        <v>822</v>
      </c>
      <c r="P303" s="39">
        <f t="shared" si="48"/>
        <v>822</v>
      </c>
      <c r="Q303" s="48"/>
      <c r="IU303" s="67"/>
      <c r="IV303" s="67"/>
      <c r="IW303" s="67"/>
    </row>
    <row r="304" spans="1:257" s="131" customFormat="1" ht="13.5" customHeight="1" x14ac:dyDescent="0.2">
      <c r="A304" s="45">
        <v>275</v>
      </c>
      <c r="B304" s="136" t="s">
        <v>694</v>
      </c>
      <c r="C304" s="155" t="s">
        <v>717</v>
      </c>
      <c r="D304" s="160" t="s">
        <v>411</v>
      </c>
      <c r="E304" s="156">
        <v>2</v>
      </c>
      <c r="F304" s="156" t="s">
        <v>92</v>
      </c>
      <c r="G304" s="152">
        <v>0</v>
      </c>
      <c r="H304" s="152">
        <v>0</v>
      </c>
      <c r="I304" s="152">
        <v>0</v>
      </c>
      <c r="J304" s="152">
        <v>0</v>
      </c>
      <c r="K304" s="39">
        <f t="shared" si="47"/>
        <v>0</v>
      </c>
      <c r="L304" s="152">
        <v>0</v>
      </c>
      <c r="M304" s="152">
        <v>0</v>
      </c>
      <c r="N304" s="152">
        <v>0</v>
      </c>
      <c r="O304" s="152">
        <v>302</v>
      </c>
      <c r="P304" s="39">
        <f t="shared" si="48"/>
        <v>302</v>
      </c>
      <c r="Q304" s="48"/>
      <c r="IU304" s="67"/>
      <c r="IV304" s="67"/>
      <c r="IW304" s="67"/>
    </row>
    <row r="305" spans="1:257" s="131" customFormat="1" ht="27" x14ac:dyDescent="0.2">
      <c r="A305" s="45">
        <v>276</v>
      </c>
      <c r="B305" s="136" t="s">
        <v>694</v>
      </c>
      <c r="C305" s="155" t="s">
        <v>718</v>
      </c>
      <c r="D305" s="160" t="s">
        <v>413</v>
      </c>
      <c r="E305" s="156">
        <v>2</v>
      </c>
      <c r="F305" s="156" t="s">
        <v>88</v>
      </c>
      <c r="G305" s="152">
        <v>0</v>
      </c>
      <c r="H305" s="152">
        <v>1019</v>
      </c>
      <c r="I305" s="152">
        <v>0</v>
      </c>
      <c r="J305" s="152">
        <v>1353</v>
      </c>
      <c r="K305" s="39">
        <f t="shared" si="47"/>
        <v>2372</v>
      </c>
      <c r="L305" s="152">
        <v>3175</v>
      </c>
      <c r="M305" s="152">
        <v>0</v>
      </c>
      <c r="N305" s="152">
        <v>24</v>
      </c>
      <c r="O305" s="152">
        <v>4456</v>
      </c>
      <c r="P305" s="39">
        <f t="shared" si="48"/>
        <v>7655</v>
      </c>
      <c r="Q305" s="48"/>
      <c r="IU305" s="67"/>
      <c r="IV305" s="67"/>
      <c r="IW305" s="67"/>
    </row>
    <row r="306" spans="1:257" s="131" customFormat="1" x14ac:dyDescent="0.2">
      <c r="A306" s="140"/>
      <c r="B306" s="141" t="s">
        <v>641</v>
      </c>
      <c r="C306" s="142"/>
      <c r="D306" s="142"/>
      <c r="E306" s="144"/>
      <c r="F306" s="144"/>
      <c r="G306" s="39">
        <f t="shared" ref="G306:P306" si="49">SUM(G267:G305)</f>
        <v>8325</v>
      </c>
      <c r="H306" s="39">
        <f t="shared" si="49"/>
        <v>8935</v>
      </c>
      <c r="I306" s="39">
        <f t="shared" si="49"/>
        <v>1521</v>
      </c>
      <c r="J306" s="39">
        <f t="shared" si="49"/>
        <v>14858</v>
      </c>
      <c r="K306" s="39">
        <f t="shared" si="49"/>
        <v>33639</v>
      </c>
      <c r="L306" s="39">
        <f t="shared" si="49"/>
        <v>3175</v>
      </c>
      <c r="M306" s="39">
        <f t="shared" si="49"/>
        <v>14140</v>
      </c>
      <c r="N306" s="39">
        <f t="shared" si="49"/>
        <v>3052</v>
      </c>
      <c r="O306" s="39">
        <f t="shared" si="49"/>
        <v>49778</v>
      </c>
      <c r="P306" s="39">
        <f t="shared" si="49"/>
        <v>70145</v>
      </c>
      <c r="Q306" s="145"/>
      <c r="IU306" s="67"/>
      <c r="IV306" s="67"/>
      <c r="IW306" s="67"/>
    </row>
    <row r="307" spans="1:257" s="131" customFormat="1" ht="13.5" customHeight="1" x14ac:dyDescent="0.2">
      <c r="A307" s="45">
        <v>277</v>
      </c>
      <c r="B307" s="136" t="s">
        <v>719</v>
      </c>
      <c r="C307" s="153" t="s">
        <v>479</v>
      </c>
      <c r="D307" s="154" t="s">
        <v>478</v>
      </c>
      <c r="E307" s="40"/>
      <c r="F307" s="40" t="s">
        <v>640</v>
      </c>
      <c r="G307" s="168">
        <v>520</v>
      </c>
      <c r="H307" s="152">
        <v>0</v>
      </c>
      <c r="I307" s="152">
        <v>0</v>
      </c>
      <c r="J307" s="152">
        <v>0</v>
      </c>
      <c r="K307" s="39">
        <f>SUM(G307:J307)</f>
        <v>520</v>
      </c>
      <c r="L307" s="152">
        <v>0</v>
      </c>
      <c r="M307" s="152">
        <v>0</v>
      </c>
      <c r="N307" s="152">
        <v>0</v>
      </c>
      <c r="O307" s="152">
        <v>0</v>
      </c>
      <c r="P307" s="39">
        <f>SUM(L307:O307)</f>
        <v>0</v>
      </c>
      <c r="Q307" s="90" t="s">
        <v>463</v>
      </c>
      <c r="IU307" s="67"/>
      <c r="IV307" s="67"/>
      <c r="IW307" s="67"/>
    </row>
    <row r="308" spans="1:257" s="131" customFormat="1" x14ac:dyDescent="0.2">
      <c r="A308" s="140"/>
      <c r="B308" s="141" t="s">
        <v>641</v>
      </c>
      <c r="C308" s="142"/>
      <c r="D308" s="142"/>
      <c r="E308" s="144"/>
      <c r="F308" s="144"/>
      <c r="G308" s="39">
        <f t="shared" ref="G308:P308" si="50">SUM(G307:G307)</f>
        <v>520</v>
      </c>
      <c r="H308" s="39">
        <f t="shared" si="50"/>
        <v>0</v>
      </c>
      <c r="I308" s="39">
        <f t="shared" si="50"/>
        <v>0</v>
      </c>
      <c r="J308" s="39">
        <f t="shared" si="50"/>
        <v>0</v>
      </c>
      <c r="K308" s="39">
        <f t="shared" si="50"/>
        <v>520</v>
      </c>
      <c r="L308" s="39">
        <f t="shared" si="50"/>
        <v>0</v>
      </c>
      <c r="M308" s="39">
        <f t="shared" si="50"/>
        <v>0</v>
      </c>
      <c r="N308" s="39">
        <f t="shared" si="50"/>
        <v>0</v>
      </c>
      <c r="O308" s="39">
        <f t="shared" si="50"/>
        <v>0</v>
      </c>
      <c r="P308" s="39">
        <f t="shared" si="50"/>
        <v>0</v>
      </c>
      <c r="Q308" s="145"/>
      <c r="IU308" s="67"/>
      <c r="IV308" s="67"/>
      <c r="IW308" s="67"/>
    </row>
    <row r="309" spans="1:257" s="131" customFormat="1" ht="27" customHeight="1" x14ac:dyDescent="0.2">
      <c r="A309" s="45">
        <v>278</v>
      </c>
      <c r="B309" s="136" t="s">
        <v>720</v>
      </c>
      <c r="C309" s="153" t="s">
        <v>721</v>
      </c>
      <c r="D309" s="154" t="s">
        <v>475</v>
      </c>
      <c r="E309" s="40"/>
      <c r="F309" s="40" t="s">
        <v>640</v>
      </c>
      <c r="G309" s="168">
        <v>337</v>
      </c>
      <c r="H309" s="152">
        <v>169</v>
      </c>
      <c r="I309" s="152">
        <v>25</v>
      </c>
      <c r="J309" s="152">
        <v>29</v>
      </c>
      <c r="K309" s="39">
        <f>SUM(G309:J309)</f>
        <v>560</v>
      </c>
      <c r="L309" s="152">
        <v>0</v>
      </c>
      <c r="M309" s="152">
        <v>0</v>
      </c>
      <c r="N309" s="152">
        <v>0</v>
      </c>
      <c r="O309" s="152">
        <v>0</v>
      </c>
      <c r="P309" s="39">
        <f>SUM(L309:O309)</f>
        <v>0</v>
      </c>
      <c r="Q309" s="90" t="s">
        <v>463</v>
      </c>
      <c r="IU309" s="67"/>
      <c r="IV309" s="67"/>
      <c r="IW309" s="67"/>
    </row>
    <row r="310" spans="1:257" s="131" customFormat="1" x14ac:dyDescent="0.2">
      <c r="A310" s="140"/>
      <c r="B310" s="141" t="s">
        <v>641</v>
      </c>
      <c r="C310" s="142"/>
      <c r="D310" s="142"/>
      <c r="E310" s="144"/>
      <c r="F310" s="144"/>
      <c r="G310" s="39">
        <f t="shared" ref="G310:P310" si="51">SUM(G309:G309)</f>
        <v>337</v>
      </c>
      <c r="H310" s="39">
        <f t="shared" si="51"/>
        <v>169</v>
      </c>
      <c r="I310" s="39">
        <f t="shared" si="51"/>
        <v>25</v>
      </c>
      <c r="J310" s="39">
        <f t="shared" si="51"/>
        <v>29</v>
      </c>
      <c r="K310" s="39">
        <f t="shared" si="51"/>
        <v>560</v>
      </c>
      <c r="L310" s="39">
        <f t="shared" si="51"/>
        <v>0</v>
      </c>
      <c r="M310" s="39">
        <f t="shared" si="51"/>
        <v>0</v>
      </c>
      <c r="N310" s="39">
        <f t="shared" si="51"/>
        <v>0</v>
      </c>
      <c r="O310" s="39">
        <f t="shared" si="51"/>
        <v>0</v>
      </c>
      <c r="P310" s="39">
        <f t="shared" si="51"/>
        <v>0</v>
      </c>
      <c r="Q310" s="145"/>
      <c r="IU310" s="67"/>
      <c r="IV310" s="67"/>
      <c r="IW310" s="67"/>
    </row>
    <row r="311" spans="1:257" s="131" customFormat="1" x14ac:dyDescent="0.2">
      <c r="A311" s="45">
        <v>279</v>
      </c>
      <c r="B311" s="136" t="s">
        <v>466</v>
      </c>
      <c r="C311" s="153" t="s">
        <v>466</v>
      </c>
      <c r="D311" s="154" t="s">
        <v>465</v>
      </c>
      <c r="E311" s="40"/>
      <c r="F311" s="40" t="s">
        <v>640</v>
      </c>
      <c r="G311" s="168">
        <v>568</v>
      </c>
      <c r="H311" s="152">
        <v>326</v>
      </c>
      <c r="I311" s="152">
        <v>84</v>
      </c>
      <c r="J311" s="152">
        <v>306</v>
      </c>
      <c r="K311" s="39">
        <f>SUM(G311:J311)</f>
        <v>1284</v>
      </c>
      <c r="L311" s="152">
        <v>0</v>
      </c>
      <c r="M311" s="152">
        <v>1264</v>
      </c>
      <c r="N311" s="152">
        <v>292</v>
      </c>
      <c r="O311" s="152">
        <v>723</v>
      </c>
      <c r="P311" s="39">
        <f>SUM(L311:O311)</f>
        <v>2279</v>
      </c>
      <c r="Q311" s="101" t="s">
        <v>463</v>
      </c>
      <c r="IU311" s="67"/>
      <c r="IV311" s="67"/>
      <c r="IW311" s="67"/>
    </row>
    <row r="312" spans="1:257" s="131" customFormat="1" x14ac:dyDescent="0.2">
      <c r="A312" s="140"/>
      <c r="B312" s="141" t="s">
        <v>641</v>
      </c>
      <c r="C312" s="142"/>
      <c r="D312" s="142"/>
      <c r="E312" s="144"/>
      <c r="F312" s="144"/>
      <c r="G312" s="39">
        <f t="shared" ref="G312:P312" si="52">SUM(G311:G311)</f>
        <v>568</v>
      </c>
      <c r="H312" s="39">
        <f t="shared" si="52"/>
        <v>326</v>
      </c>
      <c r="I312" s="39">
        <f t="shared" si="52"/>
        <v>84</v>
      </c>
      <c r="J312" s="39">
        <f t="shared" si="52"/>
        <v>306</v>
      </c>
      <c r="K312" s="39">
        <f t="shared" si="52"/>
        <v>1284</v>
      </c>
      <c r="L312" s="39">
        <f t="shared" si="52"/>
        <v>0</v>
      </c>
      <c r="M312" s="39">
        <f t="shared" si="52"/>
        <v>1264</v>
      </c>
      <c r="N312" s="39">
        <f t="shared" si="52"/>
        <v>292</v>
      </c>
      <c r="O312" s="39">
        <f t="shared" si="52"/>
        <v>723</v>
      </c>
      <c r="P312" s="39">
        <f t="shared" si="52"/>
        <v>2279</v>
      </c>
      <c r="Q312" s="145"/>
      <c r="IU312" s="67"/>
      <c r="IV312" s="67"/>
      <c r="IW312" s="67"/>
    </row>
    <row r="313" spans="1:257" s="131" customFormat="1" ht="27" x14ac:dyDescent="0.2">
      <c r="A313" s="45">
        <v>280</v>
      </c>
      <c r="B313" s="136" t="s">
        <v>722</v>
      </c>
      <c r="C313" s="154" t="s">
        <v>462</v>
      </c>
      <c r="D313" s="154" t="s">
        <v>461</v>
      </c>
      <c r="E313" s="40"/>
      <c r="F313" s="40" t="s">
        <v>640</v>
      </c>
      <c r="G313" s="168">
        <v>0</v>
      </c>
      <c r="H313" s="152">
        <v>0</v>
      </c>
      <c r="I313" s="152">
        <v>0</v>
      </c>
      <c r="J313" s="152">
        <v>0</v>
      </c>
      <c r="K313" s="39">
        <f>SUM(G313:J313)</f>
        <v>0</v>
      </c>
      <c r="L313" s="139">
        <v>0</v>
      </c>
      <c r="M313" s="152">
        <v>1980</v>
      </c>
      <c r="N313" s="152">
        <v>660</v>
      </c>
      <c r="O313" s="152">
        <v>0</v>
      </c>
      <c r="P313" s="39">
        <f>SUM(L313:O313)</f>
        <v>2640</v>
      </c>
      <c r="Q313" s="99" t="s">
        <v>459</v>
      </c>
      <c r="IU313" s="67"/>
      <c r="IV313" s="67"/>
      <c r="IW313" s="67"/>
    </row>
    <row r="314" spans="1:257" s="131" customFormat="1" x14ac:dyDescent="0.2">
      <c r="A314" s="140"/>
      <c r="B314" s="141" t="s">
        <v>641</v>
      </c>
      <c r="C314" s="142"/>
      <c r="D314" s="142"/>
      <c r="E314" s="144"/>
      <c r="F314" s="144"/>
      <c r="G314" s="39">
        <f t="shared" ref="G314:P314" si="53">SUM(G313:G313)</f>
        <v>0</v>
      </c>
      <c r="H314" s="39">
        <f t="shared" si="53"/>
        <v>0</v>
      </c>
      <c r="I314" s="39">
        <f t="shared" si="53"/>
        <v>0</v>
      </c>
      <c r="J314" s="39">
        <f t="shared" si="53"/>
        <v>0</v>
      </c>
      <c r="K314" s="39">
        <f t="shared" si="53"/>
        <v>0</v>
      </c>
      <c r="L314" s="39">
        <f t="shared" si="53"/>
        <v>0</v>
      </c>
      <c r="M314" s="39">
        <f t="shared" si="53"/>
        <v>1980</v>
      </c>
      <c r="N314" s="39">
        <f t="shared" si="53"/>
        <v>660</v>
      </c>
      <c r="O314" s="39">
        <f t="shared" si="53"/>
        <v>0</v>
      </c>
      <c r="P314" s="39">
        <f t="shared" si="53"/>
        <v>2640</v>
      </c>
      <c r="Q314" s="145"/>
      <c r="IU314" s="67"/>
      <c r="IV314" s="67"/>
      <c r="IW314" s="67"/>
    </row>
    <row r="315" spans="1:257" s="131" customFormat="1" ht="27" x14ac:dyDescent="0.2">
      <c r="A315" s="45">
        <v>281</v>
      </c>
      <c r="B315" s="136" t="s">
        <v>458</v>
      </c>
      <c r="C315" s="154" t="s">
        <v>723</v>
      </c>
      <c r="D315" s="154" t="s">
        <v>457</v>
      </c>
      <c r="E315" s="40"/>
      <c r="F315" s="40" t="s">
        <v>640</v>
      </c>
      <c r="G315" s="168">
        <v>0</v>
      </c>
      <c r="H315" s="152">
        <v>0</v>
      </c>
      <c r="I315" s="152">
        <v>145</v>
      </c>
      <c r="J315" s="152">
        <v>0</v>
      </c>
      <c r="K315" s="39">
        <f>SUM(G315:J315)</f>
        <v>145</v>
      </c>
      <c r="L315" s="152">
        <v>0</v>
      </c>
      <c r="M315" s="152">
        <v>0</v>
      </c>
      <c r="N315" s="152">
        <v>0</v>
      </c>
      <c r="O315" s="152">
        <v>0</v>
      </c>
      <c r="P315" s="39">
        <f>SUM(L315:O315)</f>
        <v>0</v>
      </c>
      <c r="Q315" s="90" t="s">
        <v>455</v>
      </c>
      <c r="IU315" s="67"/>
      <c r="IV315" s="67"/>
      <c r="IW315" s="67"/>
    </row>
    <row r="316" spans="1:257" s="131" customFormat="1" ht="14.25" thickBot="1" x14ac:dyDescent="0.25">
      <c r="A316" s="140"/>
      <c r="B316" s="141" t="s">
        <v>641</v>
      </c>
      <c r="C316" s="142"/>
      <c r="D316" s="142"/>
      <c r="E316" s="144"/>
      <c r="F316" s="144"/>
      <c r="G316" s="39">
        <f t="shared" ref="G316:P316" si="54">SUM(G315:G315)</f>
        <v>0</v>
      </c>
      <c r="H316" s="39">
        <f t="shared" si="54"/>
        <v>0</v>
      </c>
      <c r="I316" s="39">
        <f t="shared" si="54"/>
        <v>145</v>
      </c>
      <c r="J316" s="39">
        <f t="shared" si="54"/>
        <v>0</v>
      </c>
      <c r="K316" s="39">
        <f t="shared" si="54"/>
        <v>145</v>
      </c>
      <c r="L316" s="39">
        <f t="shared" si="54"/>
        <v>0</v>
      </c>
      <c r="M316" s="39">
        <f t="shared" si="54"/>
        <v>0</v>
      </c>
      <c r="N316" s="39">
        <f t="shared" si="54"/>
        <v>0</v>
      </c>
      <c r="O316" s="39">
        <f t="shared" si="54"/>
        <v>0</v>
      </c>
      <c r="P316" s="39">
        <f t="shared" si="54"/>
        <v>0</v>
      </c>
      <c r="Q316" s="145"/>
      <c r="IU316" s="67"/>
      <c r="IV316" s="67"/>
      <c r="IW316" s="67"/>
    </row>
    <row r="317" spans="1:257" s="131" customFormat="1" ht="14.25" thickBot="1" x14ac:dyDescent="0.25">
      <c r="A317" s="82"/>
      <c r="B317" s="182" t="s">
        <v>724</v>
      </c>
      <c r="C317" s="81"/>
      <c r="D317" s="81"/>
      <c r="E317" s="79"/>
      <c r="F317" s="79"/>
      <c r="G317" s="183">
        <f t="shared" ref="G317:P317" si="55">SUM(G316,G314,G312,G310,G308,G306,G266,G226,G205,G200,G179,G174,G165,G145,G117,G104,G86,G78,G64,G58,G46,G24,G19,G15,G12)</f>
        <v>163152</v>
      </c>
      <c r="H317" s="183">
        <f t="shared" si="55"/>
        <v>80207</v>
      </c>
      <c r="I317" s="183">
        <f t="shared" si="55"/>
        <v>15193</v>
      </c>
      <c r="J317" s="183">
        <f t="shared" si="55"/>
        <v>68657</v>
      </c>
      <c r="K317" s="183">
        <f t="shared" si="55"/>
        <v>327209</v>
      </c>
      <c r="L317" s="183">
        <f t="shared" si="55"/>
        <v>13726</v>
      </c>
      <c r="M317" s="183">
        <f t="shared" si="55"/>
        <v>216789</v>
      </c>
      <c r="N317" s="183">
        <f t="shared" si="55"/>
        <v>30378</v>
      </c>
      <c r="O317" s="183">
        <f t="shared" si="55"/>
        <v>260751</v>
      </c>
      <c r="P317" s="183">
        <f t="shared" si="55"/>
        <v>521644</v>
      </c>
      <c r="Q317" s="184"/>
    </row>
    <row r="318" spans="1:257" s="131" customFormat="1" x14ac:dyDescent="0.2">
      <c r="A318" s="66"/>
      <c r="IT318" s="67"/>
      <c r="IU318" s="67"/>
      <c r="IV318" s="67"/>
      <c r="IW318" s="67"/>
    </row>
    <row r="319" spans="1:257" s="131" customFormat="1" x14ac:dyDescent="0.2">
      <c r="A319" s="185" t="s">
        <v>725</v>
      </c>
      <c r="IT319" s="67"/>
      <c r="IU319" s="67"/>
      <c r="IV319" s="67"/>
      <c r="IW319" s="67"/>
    </row>
    <row r="321" spans="1:257" x14ac:dyDescent="0.2">
      <c r="A321" s="186" t="s">
        <v>415</v>
      </c>
    </row>
    <row r="323" spans="1:257" x14ac:dyDescent="0.2">
      <c r="A323" s="66" t="s">
        <v>416</v>
      </c>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c r="IH323" s="67"/>
      <c r="II323" s="67"/>
      <c r="IJ323" s="67"/>
      <c r="IK323" s="67"/>
      <c r="IL323" s="67"/>
      <c r="IM323" s="67"/>
      <c r="IN323" s="67"/>
      <c r="IO323" s="67"/>
      <c r="IP323" s="67"/>
      <c r="IQ323" s="67"/>
      <c r="IR323" s="67"/>
      <c r="IS323" s="67"/>
    </row>
    <row r="324" spans="1:257" x14ac:dyDescent="0.2">
      <c r="A324" s="68">
        <v>1</v>
      </c>
      <c r="B324" s="284" t="s">
        <v>417</v>
      </c>
      <c r="C324" s="284"/>
      <c r="D324" s="284"/>
      <c r="E324" s="284"/>
      <c r="F324" s="284"/>
      <c r="G324" s="284"/>
      <c r="H324" s="284"/>
      <c r="I324" s="284"/>
      <c r="J324" s="284"/>
      <c r="K324" s="284"/>
      <c r="L324" s="284"/>
      <c r="M324" s="284"/>
      <c r="N324" s="284"/>
      <c r="O324" s="284"/>
      <c r="P324" s="284"/>
      <c r="Q324" s="284"/>
      <c r="R324" s="284"/>
      <c r="S324" s="284"/>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c r="IH324" s="67"/>
      <c r="II324" s="67"/>
      <c r="IJ324" s="67"/>
      <c r="IK324" s="67"/>
      <c r="IL324" s="67"/>
      <c r="IM324" s="67"/>
      <c r="IN324" s="67"/>
      <c r="IO324" s="67"/>
      <c r="IP324" s="67"/>
      <c r="IQ324" s="67"/>
      <c r="IR324" s="67"/>
      <c r="IS324" s="67"/>
    </row>
    <row r="325" spans="1:257" x14ac:dyDescent="0.2">
      <c r="A325" s="68">
        <v>2</v>
      </c>
      <c r="B325" s="69" t="s">
        <v>418</v>
      </c>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c r="IM325" s="67"/>
      <c r="IN325" s="67"/>
      <c r="IO325" s="67"/>
      <c r="IP325" s="67"/>
      <c r="IQ325" s="67"/>
      <c r="IR325" s="67"/>
      <c r="IS325" s="67"/>
    </row>
    <row r="326" spans="1:257" x14ac:dyDescent="0.2">
      <c r="A326" s="68">
        <v>3</v>
      </c>
      <c r="B326" s="69" t="s">
        <v>419</v>
      </c>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c r="IH326" s="67"/>
      <c r="II326" s="67"/>
      <c r="IJ326" s="67"/>
      <c r="IK326" s="67"/>
      <c r="IL326" s="67"/>
      <c r="IM326" s="67"/>
      <c r="IN326" s="67"/>
      <c r="IO326" s="67"/>
      <c r="IP326" s="67"/>
      <c r="IQ326" s="67"/>
      <c r="IR326" s="67"/>
      <c r="IS326" s="67"/>
    </row>
    <row r="327" spans="1:257" x14ac:dyDescent="0.2">
      <c r="A327" s="68">
        <v>4</v>
      </c>
      <c r="B327" s="69" t="s">
        <v>420</v>
      </c>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c r="IH327" s="67"/>
      <c r="II327" s="67"/>
      <c r="IJ327" s="67"/>
      <c r="IK327" s="67"/>
      <c r="IL327" s="67"/>
      <c r="IM327" s="67"/>
      <c r="IN327" s="67"/>
      <c r="IO327" s="67"/>
      <c r="IP327" s="67"/>
      <c r="IQ327" s="67"/>
      <c r="IR327" s="67"/>
      <c r="IS327" s="67"/>
    </row>
    <row r="328" spans="1:257" x14ac:dyDescent="0.2">
      <c r="A328" s="68"/>
      <c r="B328" s="69"/>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c r="IH328" s="67"/>
      <c r="II328" s="67"/>
      <c r="IJ328" s="67"/>
      <c r="IK328" s="67"/>
      <c r="IL328" s="67"/>
      <c r="IM328" s="67"/>
      <c r="IN328" s="67"/>
      <c r="IO328" s="67"/>
      <c r="IP328" s="67"/>
      <c r="IQ328" s="67"/>
      <c r="IR328" s="67"/>
      <c r="IS328" s="67"/>
    </row>
    <row r="329" spans="1:257" s="131" customFormat="1" x14ac:dyDescent="0.2">
      <c r="A329" s="66" t="s">
        <v>726</v>
      </c>
      <c r="B329" s="67"/>
      <c r="F329" s="66"/>
      <c r="IT329" s="67"/>
      <c r="IU329" s="67"/>
      <c r="IV329" s="67"/>
      <c r="IW329" s="67"/>
    </row>
    <row r="330" spans="1:257" s="131" customFormat="1" x14ac:dyDescent="0.2">
      <c r="A330" s="68" t="s">
        <v>88</v>
      </c>
      <c r="B330" s="69" t="s">
        <v>727</v>
      </c>
      <c r="F330" s="69"/>
      <c r="IT330" s="67"/>
      <c r="IU330" s="67"/>
      <c r="IV330" s="67"/>
      <c r="IW330" s="67"/>
    </row>
    <row r="331" spans="1:257" s="131" customFormat="1" x14ac:dyDescent="0.2">
      <c r="A331" s="68" t="s">
        <v>92</v>
      </c>
      <c r="B331" s="69" t="s">
        <v>728</v>
      </c>
      <c r="F331" s="69"/>
      <c r="IT331" s="67"/>
      <c r="IU331" s="67"/>
      <c r="IV331" s="67"/>
      <c r="IW331" s="67"/>
    </row>
    <row r="332" spans="1:257" s="131" customFormat="1" x14ac:dyDescent="0.2">
      <c r="A332" s="68" t="s">
        <v>640</v>
      </c>
      <c r="B332" s="69" t="s">
        <v>729</v>
      </c>
      <c r="F332" s="69"/>
      <c r="IT332" s="67"/>
      <c r="IU332" s="67"/>
      <c r="IV332" s="67"/>
      <c r="IW332" s="67"/>
    </row>
    <row r="333" spans="1:257" s="131" customFormat="1" x14ac:dyDescent="0.2">
      <c r="A333" s="70"/>
      <c r="B333" s="69"/>
      <c r="F333" s="69"/>
      <c r="IT333" s="67"/>
      <c r="IU333" s="67"/>
      <c r="IV333" s="67"/>
      <c r="IW333" s="67"/>
    </row>
    <row r="334" spans="1:257" x14ac:dyDescent="0.2">
      <c r="A334" s="66" t="s">
        <v>426</v>
      </c>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c r="IH334" s="67"/>
      <c r="II334" s="67"/>
      <c r="IJ334" s="67"/>
      <c r="IK334" s="67"/>
      <c r="IL334" s="67"/>
      <c r="IM334" s="67"/>
      <c r="IN334" s="67"/>
      <c r="IO334" s="67"/>
      <c r="IP334" s="67"/>
      <c r="IQ334" s="67"/>
      <c r="IR334" s="67"/>
      <c r="IS334" s="67"/>
    </row>
    <row r="335" spans="1:257" ht="27.75" customHeight="1" x14ac:dyDescent="0.2">
      <c r="A335" s="68" t="s">
        <v>427</v>
      </c>
      <c r="B335" s="273" t="s">
        <v>730</v>
      </c>
      <c r="C335" s="273"/>
      <c r="D335" s="273"/>
      <c r="E335" s="273"/>
      <c r="F335" s="273"/>
      <c r="G335" s="273"/>
      <c r="H335" s="273"/>
      <c r="I335" s="273"/>
      <c r="J335" s="273"/>
      <c r="K335" s="273"/>
      <c r="L335" s="273"/>
      <c r="M335" s="273"/>
      <c r="N335" s="273"/>
      <c r="O335" s="273"/>
      <c r="P335" s="273"/>
      <c r="Q335" s="273"/>
      <c r="R335" s="273"/>
      <c r="S335" s="273"/>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c r="IH335" s="67"/>
      <c r="II335" s="67"/>
      <c r="IJ335" s="67"/>
      <c r="IK335" s="67"/>
      <c r="IL335" s="67"/>
      <c r="IM335" s="67"/>
      <c r="IN335" s="67"/>
      <c r="IO335" s="67"/>
      <c r="IP335" s="67"/>
      <c r="IQ335" s="67"/>
      <c r="IR335" s="67"/>
      <c r="IS335" s="67"/>
    </row>
    <row r="336" spans="1:257" ht="27.75" customHeight="1" x14ac:dyDescent="0.2">
      <c r="A336" s="68" t="s">
        <v>77</v>
      </c>
      <c r="B336" s="273" t="s">
        <v>429</v>
      </c>
      <c r="C336" s="273"/>
      <c r="D336" s="273"/>
      <c r="E336" s="273"/>
      <c r="F336" s="273"/>
      <c r="G336" s="273"/>
      <c r="H336" s="273"/>
      <c r="I336" s="273"/>
      <c r="J336" s="273"/>
      <c r="K336" s="273"/>
      <c r="L336" s="273"/>
      <c r="M336" s="273"/>
      <c r="N336" s="273"/>
      <c r="O336" s="273"/>
      <c r="P336" s="273"/>
      <c r="Q336" s="273"/>
      <c r="R336" s="273"/>
      <c r="S336" s="273"/>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c r="IH336" s="67"/>
      <c r="II336" s="67"/>
      <c r="IJ336" s="67"/>
      <c r="IK336" s="67"/>
      <c r="IL336" s="67"/>
      <c r="IM336" s="67"/>
      <c r="IN336" s="67"/>
      <c r="IO336" s="67"/>
      <c r="IP336" s="67"/>
      <c r="IQ336" s="67"/>
      <c r="IR336" s="67"/>
      <c r="IS336" s="67"/>
    </row>
    <row r="337" spans="1:257" ht="27.6" customHeight="1" x14ac:dyDescent="0.2">
      <c r="A337" s="68" t="s">
        <v>430</v>
      </c>
      <c r="B337" s="273" t="s">
        <v>431</v>
      </c>
      <c r="C337" s="273"/>
      <c r="D337" s="273"/>
      <c r="E337" s="273"/>
      <c r="F337" s="273"/>
      <c r="G337" s="273"/>
      <c r="H337" s="273"/>
      <c r="I337" s="273"/>
      <c r="J337" s="273"/>
      <c r="K337" s="273"/>
      <c r="L337" s="273"/>
      <c r="M337" s="273"/>
      <c r="N337" s="273"/>
      <c r="O337" s="273"/>
      <c r="P337" s="273"/>
      <c r="Q337" s="273"/>
      <c r="R337" s="273"/>
      <c r="S337" s="273"/>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c r="IH337" s="67"/>
      <c r="II337" s="67"/>
      <c r="IJ337" s="67"/>
      <c r="IK337" s="67"/>
      <c r="IL337" s="67"/>
      <c r="IM337" s="67"/>
      <c r="IN337" s="67"/>
      <c r="IO337" s="67"/>
      <c r="IP337" s="67"/>
      <c r="IQ337" s="67"/>
      <c r="IR337" s="67"/>
      <c r="IS337" s="67"/>
    </row>
    <row r="338" spans="1:257" ht="27.6" customHeight="1" x14ac:dyDescent="0.2">
      <c r="A338" s="68" t="s">
        <v>432</v>
      </c>
      <c r="B338" s="273" t="s">
        <v>433</v>
      </c>
      <c r="C338" s="273"/>
      <c r="D338" s="273"/>
      <c r="E338" s="273"/>
      <c r="F338" s="273"/>
      <c r="G338" s="273"/>
      <c r="H338" s="273"/>
      <c r="I338" s="273"/>
      <c r="J338" s="273"/>
      <c r="K338" s="273"/>
      <c r="L338" s="273"/>
      <c r="M338" s="273"/>
      <c r="N338" s="273"/>
      <c r="O338" s="273"/>
      <c r="P338" s="273"/>
      <c r="Q338" s="273"/>
      <c r="R338" s="273"/>
      <c r="S338" s="273"/>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c r="IM338" s="67"/>
      <c r="IN338" s="67"/>
      <c r="IO338" s="67"/>
      <c r="IP338" s="67"/>
      <c r="IQ338" s="67"/>
      <c r="IR338" s="67"/>
      <c r="IS338" s="67"/>
    </row>
    <row r="339" spans="1:257" ht="15" customHeight="1" x14ac:dyDescent="0.2">
      <c r="A339" s="68" t="s">
        <v>434</v>
      </c>
      <c r="B339" s="273" t="s">
        <v>435</v>
      </c>
      <c r="C339" s="273"/>
      <c r="D339" s="273"/>
      <c r="E339" s="273"/>
      <c r="F339" s="273"/>
      <c r="G339" s="273"/>
      <c r="H339" s="273"/>
      <c r="I339" s="273"/>
      <c r="J339" s="273"/>
      <c r="K339" s="273"/>
      <c r="L339" s="273"/>
      <c r="M339" s="273"/>
      <c r="N339" s="273"/>
      <c r="O339" s="273"/>
      <c r="P339" s="273"/>
      <c r="Q339" s="273"/>
      <c r="R339" s="273"/>
      <c r="S339" s="273"/>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c r="IH339" s="67"/>
      <c r="II339" s="67"/>
      <c r="IJ339" s="67"/>
      <c r="IK339" s="67"/>
      <c r="IL339" s="67"/>
      <c r="IM339" s="67"/>
      <c r="IN339" s="67"/>
      <c r="IO339" s="67"/>
      <c r="IP339" s="67"/>
      <c r="IQ339" s="67"/>
      <c r="IR339" s="67"/>
      <c r="IS339" s="67"/>
    </row>
    <row r="340" spans="1:257" ht="15" customHeight="1" x14ac:dyDescent="0.2">
      <c r="A340" s="68" t="s">
        <v>436</v>
      </c>
      <c r="B340" s="284" t="s">
        <v>437</v>
      </c>
      <c r="C340" s="284"/>
      <c r="D340" s="284"/>
      <c r="E340" s="284"/>
      <c r="F340" s="284"/>
      <c r="G340" s="284"/>
      <c r="H340" s="284"/>
      <c r="I340" s="284"/>
      <c r="J340" s="284"/>
      <c r="K340" s="284"/>
      <c r="L340" s="284"/>
      <c r="M340" s="284"/>
      <c r="N340" s="284"/>
      <c r="O340" s="284"/>
      <c r="P340" s="284"/>
      <c r="Q340" s="284"/>
      <c r="R340" s="284"/>
      <c r="S340" s="284"/>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c r="IH340" s="67"/>
      <c r="II340" s="67"/>
      <c r="IJ340" s="67"/>
      <c r="IK340" s="67"/>
      <c r="IL340" s="67"/>
      <c r="IM340" s="67"/>
      <c r="IN340" s="67"/>
      <c r="IO340" s="67"/>
      <c r="IP340" s="67"/>
      <c r="IQ340" s="67"/>
      <c r="IR340" s="67"/>
      <c r="IS340" s="67"/>
    </row>
    <row r="341" spans="1:257" ht="15" customHeight="1" x14ac:dyDescent="0.2">
      <c r="A341" s="68" t="s">
        <v>438</v>
      </c>
      <c r="B341" s="284" t="s">
        <v>439</v>
      </c>
      <c r="C341" s="284"/>
      <c r="D341" s="284"/>
      <c r="E341" s="284"/>
      <c r="F341" s="284"/>
      <c r="G341" s="284"/>
      <c r="H341" s="284"/>
      <c r="I341" s="284"/>
      <c r="J341" s="284"/>
      <c r="K341" s="284"/>
      <c r="L341" s="284"/>
      <c r="M341" s="284"/>
      <c r="N341" s="284"/>
      <c r="O341" s="284"/>
      <c r="P341" s="284"/>
      <c r="Q341" s="284"/>
      <c r="R341" s="284"/>
      <c r="S341" s="284"/>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c r="IH341" s="67"/>
      <c r="II341" s="67"/>
      <c r="IJ341" s="67"/>
      <c r="IK341" s="67"/>
      <c r="IL341" s="67"/>
      <c r="IM341" s="67"/>
      <c r="IN341" s="67"/>
      <c r="IO341" s="67"/>
      <c r="IP341" s="67"/>
      <c r="IQ341" s="67"/>
      <c r="IR341" s="67"/>
      <c r="IS341" s="67"/>
    </row>
    <row r="342" spans="1:257" ht="15" customHeight="1" x14ac:dyDescent="0.2">
      <c r="A342" s="68" t="s">
        <v>440</v>
      </c>
      <c r="B342" s="284" t="s">
        <v>441</v>
      </c>
      <c r="C342" s="284"/>
      <c r="D342" s="284"/>
      <c r="E342" s="284"/>
      <c r="F342" s="284"/>
      <c r="G342" s="284"/>
      <c r="H342" s="284"/>
      <c r="I342" s="284"/>
      <c r="J342" s="284"/>
      <c r="K342" s="284"/>
      <c r="L342" s="284"/>
      <c r="M342" s="284"/>
      <c r="N342" s="284"/>
      <c r="O342" s="284"/>
      <c r="P342" s="284"/>
      <c r="Q342" s="284"/>
      <c r="R342" s="284"/>
      <c r="S342" s="284"/>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c r="IH342" s="67"/>
      <c r="II342" s="67"/>
      <c r="IJ342" s="67"/>
      <c r="IK342" s="67"/>
      <c r="IL342" s="67"/>
      <c r="IM342" s="67"/>
      <c r="IN342" s="67"/>
      <c r="IO342" s="67"/>
      <c r="IP342" s="67"/>
      <c r="IQ342" s="67"/>
      <c r="IR342" s="67"/>
      <c r="IS342" s="67"/>
    </row>
    <row r="343" spans="1:257" x14ac:dyDescent="0.2">
      <c r="A343" s="68"/>
      <c r="B343" s="69"/>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c r="IH343" s="67"/>
      <c r="II343" s="67"/>
      <c r="IJ343" s="67"/>
      <c r="IK343" s="67"/>
      <c r="IL343" s="67"/>
      <c r="IM343" s="67"/>
      <c r="IN343" s="67"/>
      <c r="IO343" s="67"/>
      <c r="IP343" s="67"/>
      <c r="IQ343" s="67"/>
      <c r="IR343" s="67"/>
      <c r="IS343" s="67"/>
    </row>
    <row r="344" spans="1:257" ht="15" customHeight="1" x14ac:dyDescent="0.2">
      <c r="A344" s="70" t="s">
        <v>442</v>
      </c>
      <c r="B344" s="273" t="s">
        <v>443</v>
      </c>
      <c r="C344" s="273"/>
      <c r="D344" s="273"/>
      <c r="E344" s="273"/>
      <c r="F344" s="273"/>
      <c r="G344" s="273"/>
      <c r="H344" s="273"/>
      <c r="I344" s="273"/>
      <c r="J344" s="273"/>
      <c r="K344" s="273"/>
      <c r="L344" s="273"/>
      <c r="M344" s="273"/>
      <c r="N344" s="273"/>
      <c r="O344" s="273"/>
      <c r="P344" s="273"/>
      <c r="Q344" s="273"/>
      <c r="R344" s="273"/>
      <c r="S344" s="273"/>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c r="IH344" s="67"/>
      <c r="II344" s="67"/>
      <c r="IJ344" s="67"/>
      <c r="IK344" s="67"/>
      <c r="IL344" s="67"/>
      <c r="IM344" s="67"/>
      <c r="IN344" s="67"/>
      <c r="IO344" s="67"/>
      <c r="IP344" s="67"/>
      <c r="IQ344" s="67"/>
      <c r="IR344" s="67"/>
      <c r="IS344" s="67"/>
    </row>
    <row r="345" spans="1:257" ht="15" customHeight="1" x14ac:dyDescent="0.2">
      <c r="A345" s="70" t="s">
        <v>444</v>
      </c>
      <c r="B345" s="273" t="s">
        <v>445</v>
      </c>
      <c r="C345" s="273"/>
      <c r="D345" s="273"/>
      <c r="E345" s="273"/>
      <c r="F345" s="273"/>
      <c r="G345" s="273"/>
      <c r="H345" s="273"/>
      <c r="I345" s="273"/>
      <c r="J345" s="273"/>
      <c r="K345" s="273"/>
      <c r="L345" s="273"/>
      <c r="M345" s="273"/>
      <c r="N345" s="273"/>
      <c r="O345" s="273"/>
      <c r="P345" s="273"/>
      <c r="Q345" s="273"/>
      <c r="R345" s="273"/>
      <c r="S345" s="273"/>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c r="IH345" s="67"/>
      <c r="II345" s="67"/>
      <c r="IJ345" s="67"/>
      <c r="IK345" s="67"/>
      <c r="IL345" s="67"/>
      <c r="IM345" s="67"/>
      <c r="IN345" s="67"/>
      <c r="IO345" s="67"/>
      <c r="IP345" s="67"/>
      <c r="IQ345" s="67"/>
      <c r="IR345" s="67"/>
      <c r="IS345" s="67"/>
    </row>
    <row r="346" spans="1:257" s="131" customFormat="1" x14ac:dyDescent="0.2">
      <c r="A346" s="71"/>
      <c r="B346" s="69"/>
      <c r="IT346" s="67"/>
      <c r="IU346" s="67"/>
      <c r="IV346" s="67"/>
      <c r="IW346" s="67"/>
    </row>
  </sheetData>
  <mergeCells count="20">
    <mergeCell ref="B345:S345"/>
    <mergeCell ref="Q9:Q10"/>
    <mergeCell ref="B324:S324"/>
    <mergeCell ref="B335:S335"/>
    <mergeCell ref="B336:S336"/>
    <mergeCell ref="B337:S337"/>
    <mergeCell ref="B338:S338"/>
    <mergeCell ref="B339:S339"/>
    <mergeCell ref="B340:S340"/>
    <mergeCell ref="B341:S341"/>
    <mergeCell ref="B342:S342"/>
    <mergeCell ref="B344:S344"/>
    <mergeCell ref="A1:P1"/>
    <mergeCell ref="A9:A10"/>
    <mergeCell ref="B9:B10"/>
    <mergeCell ref="C9:C10"/>
    <mergeCell ref="D9:D10"/>
    <mergeCell ref="E9:E10"/>
    <mergeCell ref="F9:F10"/>
    <mergeCell ref="G9:P9"/>
  </mergeCells>
  <dataValidations disablePrompts="1" count="4">
    <dataValidation type="list" allowBlank="1" showInputMessage="1" showErrorMessage="1" sqref="F11 F17:F18 F22:F23 F45 F307 F62:F63 F76:F77 F85 F97:F103 F111:F116 F144 F164 F170:F173 F178 F188:F199 F311 F309 F313 F315 F52:F57 F265 F224:F225 F203">
      <formula1>"A,B,C"</formula1>
    </dataValidation>
    <dataValidation type="list" allowBlank="1" showInputMessage="1" showErrorMessage="1" sqref="E47:E57 E105:E116 E118:E144 E146:E164 E166:E173 E175:E178 E180:E199 E206:E225 E267:E305 E11 E13:E14 E16:E18 E20:E23 E25:E45 E307 E59:E63 E65:E77 E309 E311 E313 E315 E87:E103 E79:E85 E201:E204 E227:E265">
      <formula1>"1,2,3,4"</formula1>
    </dataValidation>
    <dataValidation type="list" allowBlank="1" showInputMessage="1" showErrorMessage="1" sqref="F79:F84 F105:F110 F118:F143 F146:F163 F166:F169 F175:F177 F180:F187 F201:F202 F267:F305 F13:F14 F16 F20:F21 F25:F44 F59:F61 F47:F51 F65:F75 F87:F96 F206:F223 F204 F227:F264">
      <formula1>"A,B"</formula1>
    </dataValidation>
    <dataValidation type="decimal" allowBlank="1" showInputMessage="1" showErrorMessage="1" errorTitle="Špatná hodnota" error="Zadávejte výměru v metrech čtverečních, číslo musí být kladné." sqref="G47:J57 G105:J116 L105:O116 G118:J144 L118:O144 G146:J164 L146:O164 G166:J173 L166:O173 G175:J178 L175:O178 G180:J199 G79:J85 L201:O204 G15:P15 G206:J225 L206:O225 G267:J305 L267:O305 G307:J307 L307:O307 L311:O311 L309:O309 G311:J311 G309:J309 G313:J313 G315:J315 L313:O313 L315:O315 G16:J18 G11:J11 G13:J14 G20:J23 L20:O23 G24:P24 L16:O18 L13:O14 G266:P266 L11:O11 G12:P12 L25:O45 G25:J45 G46:P46 G205:P205 G58:P58 G59:J63 G64:P64 G78:P78 L59:O63 G65:J77 G86:P86 L65:O77 G117:P117 G145:P145 G226:P226 G165:P165 G174:P174 G316:P316 G179:P179 G104:P104 G200:P200 G306:P306 G308:P308 G310:P310 G312:P312 G314:P314 G19:P19 L47:O57 L87:O103 G87:J103 L79:O85 L180:O199 G201:J204 G227:J265 L227:O265">
      <formula1>0</formula1>
      <formula2>100000</formula2>
    </dataValidation>
  </dataValidations>
  <pageMargins left="0.39370078740157483" right="0.39370078740157483" top="0.78740157480314965" bottom="1.1811023622047245" header="0.31496062992125984" footer="0"/>
  <pageSetup paperSize="9" scale="59" fitToHeight="0" orientation="landscape" r:id="rId1"/>
  <rowBreaks count="1" manualBreakCount="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Z666"/>
  <sheetViews>
    <sheetView windowProtection="1" zoomScaleNormal="100" workbookViewId="0">
      <selection activeCell="A7" sqref="A7:C8"/>
    </sheetView>
  </sheetViews>
  <sheetFormatPr defaultColWidth="11.5703125" defaultRowHeight="12.75" x14ac:dyDescent="0.2"/>
  <cols>
    <col min="1" max="1" width="6.7109375" style="16" customWidth="1"/>
    <col min="2" max="2" width="38.140625" style="16" customWidth="1"/>
    <col min="3" max="3" width="32.42578125" style="16" customWidth="1"/>
    <col min="4" max="4" width="9.28515625" style="16" customWidth="1"/>
    <col min="5" max="5" width="13.28515625" style="16" customWidth="1"/>
    <col min="6" max="7" width="12.5703125" style="16" customWidth="1"/>
    <col min="8" max="8" width="12.85546875" style="16" customWidth="1"/>
    <col min="9" max="9" width="24.5703125" style="16" customWidth="1"/>
    <col min="10" max="143" width="9.140625" style="16" customWidth="1"/>
    <col min="144" max="247" width="9.140625" customWidth="1"/>
  </cols>
  <sheetData>
    <row r="1" spans="1:156" s="13" customFormat="1" ht="18" x14ac:dyDescent="0.25">
      <c r="A1" s="296" t="s">
        <v>43</v>
      </c>
      <c r="B1" s="296"/>
      <c r="C1" s="296"/>
      <c r="D1" s="296"/>
      <c r="E1" s="296"/>
      <c r="F1" s="296"/>
      <c r="G1" s="296"/>
      <c r="H1" s="296"/>
    </row>
    <row r="3" spans="1:156" x14ac:dyDescent="0.2">
      <c r="A3" s="14"/>
      <c r="B3" s="14"/>
      <c r="C3" s="15"/>
      <c r="D3" s="14"/>
      <c r="E3" s="14"/>
      <c r="F3" s="14"/>
      <c r="G3" s="14"/>
    </row>
    <row r="4" spans="1:156" x14ac:dyDescent="0.2">
      <c r="A4" s="14" t="s">
        <v>3356</v>
      </c>
      <c r="B4" s="14"/>
      <c r="C4" s="15"/>
      <c r="D4" s="14"/>
      <c r="E4" s="14"/>
      <c r="F4" s="14"/>
      <c r="G4" s="14"/>
    </row>
    <row r="5" spans="1:156" x14ac:dyDescent="0.2">
      <c r="A5" s="14"/>
      <c r="B5" s="14"/>
      <c r="C5" s="15"/>
      <c r="D5" s="14"/>
      <c r="E5" s="14"/>
      <c r="F5" s="14"/>
      <c r="G5" s="14"/>
    </row>
    <row r="6" spans="1:156" x14ac:dyDescent="0.2">
      <c r="A6" s="272" t="s">
        <v>4509</v>
      </c>
    </row>
    <row r="7" spans="1:156" x14ac:dyDescent="0.2">
      <c r="A7" s="130" t="s">
        <v>1</v>
      </c>
      <c r="B7" s="130"/>
      <c r="C7" s="132" t="s">
        <v>629</v>
      </c>
    </row>
    <row r="8" spans="1:156" x14ac:dyDescent="0.2">
      <c r="A8" s="130" t="s">
        <v>65</v>
      </c>
      <c r="B8" s="130"/>
      <c r="C8" s="132" t="s">
        <v>4510</v>
      </c>
    </row>
    <row r="9" spans="1:156" ht="13.5" thickBot="1" x14ac:dyDescent="0.25"/>
    <row r="10" spans="1:156" s="17" customFormat="1" x14ac:dyDescent="0.2">
      <c r="A10" s="297" t="s">
        <v>2</v>
      </c>
      <c r="B10" s="299" t="s">
        <v>44</v>
      </c>
      <c r="C10" s="301" t="s">
        <v>45</v>
      </c>
      <c r="D10" s="303" t="s">
        <v>46</v>
      </c>
      <c r="E10" s="305" t="s">
        <v>47</v>
      </c>
      <c r="F10" s="303" t="s">
        <v>48</v>
      </c>
      <c r="G10" s="303" t="s">
        <v>49</v>
      </c>
      <c r="H10" s="307" t="s">
        <v>8</v>
      </c>
      <c r="I10" s="307" t="s">
        <v>10</v>
      </c>
    </row>
    <row r="11" spans="1:156" s="17" customFormat="1" ht="29.25" customHeight="1" thickBot="1" x14ac:dyDescent="0.25">
      <c r="A11" s="298"/>
      <c r="B11" s="300"/>
      <c r="C11" s="302"/>
      <c r="D11" s="304"/>
      <c r="E11" s="306"/>
      <c r="F11" s="304"/>
      <c r="G11" s="304"/>
      <c r="H11" s="308"/>
      <c r="I11" s="308"/>
      <c r="J11"/>
    </row>
    <row r="12" spans="1:156" s="16" customFormat="1" ht="14.25" thickBot="1" x14ac:dyDescent="0.25">
      <c r="A12" s="234"/>
      <c r="B12" s="235" t="s">
        <v>3631</v>
      </c>
      <c r="C12" s="236"/>
      <c r="D12" s="237"/>
      <c r="E12" s="238"/>
      <c r="F12" s="239"/>
      <c r="G12" s="239"/>
      <c r="H12" s="240"/>
      <c r="I12" s="241"/>
      <c r="EN12"/>
      <c r="EO12"/>
      <c r="EP12"/>
      <c r="EQ12"/>
      <c r="ER12"/>
      <c r="ES12"/>
      <c r="ET12"/>
      <c r="EU12"/>
      <c r="EV12"/>
      <c r="EW12"/>
      <c r="EX12"/>
      <c r="EY12"/>
      <c r="EZ12"/>
    </row>
    <row r="13" spans="1:156" s="16" customFormat="1" ht="27" x14ac:dyDescent="0.2">
      <c r="A13" s="45" t="s">
        <v>11</v>
      </c>
      <c r="B13" s="223" t="s">
        <v>3609</v>
      </c>
      <c r="C13" s="224" t="s">
        <v>3610</v>
      </c>
      <c r="D13" s="40">
        <v>2010</v>
      </c>
      <c r="E13" s="40">
        <v>1</v>
      </c>
      <c r="F13" s="225">
        <v>3285</v>
      </c>
      <c r="G13" s="225">
        <v>0</v>
      </c>
      <c r="H13" s="226" t="s">
        <v>187</v>
      </c>
      <c r="I13" s="227"/>
      <c r="EN13"/>
      <c r="EO13"/>
      <c r="EP13"/>
      <c r="EQ13"/>
      <c r="ER13"/>
      <c r="ES13"/>
      <c r="ET13"/>
      <c r="EU13"/>
      <c r="EV13"/>
      <c r="EW13"/>
      <c r="EX13"/>
      <c r="EY13"/>
      <c r="EZ13"/>
    </row>
    <row r="14" spans="1:156" s="16" customFormat="1" ht="27" x14ac:dyDescent="0.2">
      <c r="A14" s="45" t="s">
        <v>13</v>
      </c>
      <c r="B14" s="228" t="s">
        <v>3611</v>
      </c>
      <c r="C14" s="229" t="s">
        <v>3610</v>
      </c>
      <c r="D14" s="46">
        <v>2010</v>
      </c>
      <c r="E14" s="46">
        <v>1</v>
      </c>
      <c r="F14" s="230">
        <v>1253</v>
      </c>
      <c r="G14" s="230">
        <v>0</v>
      </c>
      <c r="H14" s="231" t="s">
        <v>187</v>
      </c>
      <c r="I14" s="227"/>
      <c r="EN14"/>
      <c r="EO14"/>
      <c r="EP14"/>
      <c r="EQ14"/>
      <c r="ER14"/>
      <c r="ES14"/>
      <c r="ET14"/>
      <c r="EU14"/>
      <c r="EV14"/>
      <c r="EW14"/>
      <c r="EX14"/>
      <c r="EY14"/>
      <c r="EZ14"/>
    </row>
    <row r="15" spans="1:156" s="16" customFormat="1" ht="27" x14ac:dyDescent="0.2">
      <c r="A15" s="45" t="s">
        <v>15</v>
      </c>
      <c r="B15" s="228" t="s">
        <v>3612</v>
      </c>
      <c r="C15" s="229" t="s">
        <v>3610</v>
      </c>
      <c r="D15" s="46">
        <v>2011</v>
      </c>
      <c r="E15" s="46">
        <v>1</v>
      </c>
      <c r="F15" s="230">
        <v>4413</v>
      </c>
      <c r="G15" s="230">
        <v>798</v>
      </c>
      <c r="H15" s="231" t="s">
        <v>1490</v>
      </c>
      <c r="I15" s="227"/>
      <c r="EN15"/>
      <c r="EO15"/>
      <c r="EP15"/>
      <c r="EQ15"/>
      <c r="ER15"/>
      <c r="ES15"/>
      <c r="ET15"/>
      <c r="EU15"/>
      <c r="EV15"/>
      <c r="EW15"/>
      <c r="EX15"/>
      <c r="EY15"/>
      <c r="EZ15"/>
    </row>
    <row r="16" spans="1:156" s="16" customFormat="1" ht="27" x14ac:dyDescent="0.2">
      <c r="A16" s="45" t="s">
        <v>16</v>
      </c>
      <c r="B16" s="228" t="s">
        <v>3613</v>
      </c>
      <c r="C16" s="229" t="s">
        <v>3614</v>
      </c>
      <c r="D16" s="46">
        <v>2007</v>
      </c>
      <c r="E16" s="46">
        <v>1</v>
      </c>
      <c r="F16" s="230">
        <v>1535</v>
      </c>
      <c r="G16" s="230">
        <v>0</v>
      </c>
      <c r="H16" s="231" t="s">
        <v>1490</v>
      </c>
      <c r="I16" s="227"/>
      <c r="EN16"/>
      <c r="EO16"/>
      <c r="EP16"/>
      <c r="EQ16"/>
      <c r="ER16"/>
      <c r="ES16"/>
      <c r="ET16"/>
      <c r="EU16"/>
      <c r="EV16"/>
      <c r="EW16"/>
      <c r="EX16"/>
      <c r="EY16"/>
      <c r="EZ16"/>
    </row>
    <row r="17" spans="1:156" s="16" customFormat="1" ht="27" x14ac:dyDescent="0.2">
      <c r="A17" s="45" t="s">
        <v>17</v>
      </c>
      <c r="B17" s="228" t="s">
        <v>3615</v>
      </c>
      <c r="C17" s="229" t="s">
        <v>3614</v>
      </c>
      <c r="D17" s="46">
        <v>2009</v>
      </c>
      <c r="E17" s="46">
        <v>1</v>
      </c>
      <c r="F17" s="230">
        <v>1284</v>
      </c>
      <c r="G17" s="230">
        <v>0</v>
      </c>
      <c r="H17" s="231" t="s">
        <v>1490</v>
      </c>
      <c r="I17" s="227"/>
      <c r="EN17"/>
      <c r="EO17"/>
      <c r="EP17"/>
      <c r="EQ17"/>
      <c r="ER17"/>
      <c r="ES17"/>
      <c r="ET17"/>
      <c r="EU17"/>
      <c r="EV17"/>
      <c r="EW17"/>
      <c r="EX17"/>
      <c r="EY17"/>
      <c r="EZ17"/>
    </row>
    <row r="18" spans="1:156" s="16" customFormat="1" ht="27" x14ac:dyDescent="0.2">
      <c r="A18" s="45" t="s">
        <v>18</v>
      </c>
      <c r="B18" s="228" t="s">
        <v>3616</v>
      </c>
      <c r="C18" s="229" t="s">
        <v>3614</v>
      </c>
      <c r="D18" s="46">
        <v>2010</v>
      </c>
      <c r="E18" s="46">
        <v>1</v>
      </c>
      <c r="F18" s="230">
        <v>1428</v>
      </c>
      <c r="G18" s="230">
        <v>0</v>
      </c>
      <c r="H18" s="231" t="s">
        <v>1490</v>
      </c>
      <c r="I18" s="227"/>
      <c r="EN18"/>
      <c r="EO18"/>
      <c r="EP18"/>
      <c r="EQ18"/>
      <c r="ER18"/>
      <c r="ES18"/>
      <c r="ET18"/>
      <c r="EU18"/>
      <c r="EV18"/>
      <c r="EW18"/>
      <c r="EX18"/>
      <c r="EY18"/>
      <c r="EZ18"/>
    </row>
    <row r="19" spans="1:156" s="16" customFormat="1" ht="27" x14ac:dyDescent="0.2">
      <c r="A19" s="45" t="s">
        <v>19</v>
      </c>
      <c r="B19" s="228" t="s">
        <v>3617</v>
      </c>
      <c r="C19" s="229" t="s">
        <v>3614</v>
      </c>
      <c r="D19" s="46">
        <v>2011</v>
      </c>
      <c r="E19" s="46">
        <v>1</v>
      </c>
      <c r="F19" s="230">
        <v>2268</v>
      </c>
      <c r="G19" s="230">
        <v>283</v>
      </c>
      <c r="H19" s="231" t="s">
        <v>1490</v>
      </c>
      <c r="I19" s="227"/>
      <c r="EN19"/>
      <c r="EO19"/>
      <c r="EP19"/>
      <c r="EQ19"/>
      <c r="ER19"/>
      <c r="ES19"/>
      <c r="ET19"/>
      <c r="EU19"/>
      <c r="EV19"/>
      <c r="EW19"/>
      <c r="EX19"/>
      <c r="EY19"/>
      <c r="EZ19"/>
    </row>
    <row r="20" spans="1:156" s="16" customFormat="1" ht="27" x14ac:dyDescent="0.2">
      <c r="A20" s="45" t="s">
        <v>20</v>
      </c>
      <c r="B20" s="228" t="s">
        <v>3618</v>
      </c>
      <c r="C20" s="229" t="s">
        <v>3614</v>
      </c>
      <c r="D20" s="46">
        <v>2012</v>
      </c>
      <c r="E20" s="46">
        <v>1</v>
      </c>
      <c r="F20" s="230">
        <v>4512</v>
      </c>
      <c r="G20" s="230">
        <v>0</v>
      </c>
      <c r="H20" s="231" t="s">
        <v>1490</v>
      </c>
      <c r="I20" s="227"/>
      <c r="EN20"/>
      <c r="EO20"/>
      <c r="EP20"/>
      <c r="EQ20"/>
      <c r="ER20"/>
      <c r="ES20"/>
      <c r="ET20"/>
      <c r="EU20"/>
      <c r="EV20"/>
      <c r="EW20"/>
      <c r="EX20"/>
      <c r="EY20"/>
      <c r="EZ20"/>
    </row>
    <row r="21" spans="1:156" s="16" customFormat="1" ht="13.5" x14ac:dyDescent="0.2">
      <c r="A21" s="45" t="s">
        <v>21</v>
      </c>
      <c r="B21" s="228" t="s">
        <v>3619</v>
      </c>
      <c r="C21" s="232" t="s">
        <v>3620</v>
      </c>
      <c r="D21" s="46">
        <v>2008</v>
      </c>
      <c r="E21" s="46">
        <v>1</v>
      </c>
      <c r="F21" s="230">
        <v>1300</v>
      </c>
      <c r="G21" s="230">
        <v>0</v>
      </c>
      <c r="H21" s="231" t="s">
        <v>1490</v>
      </c>
      <c r="I21" s="227"/>
      <c r="EN21"/>
      <c r="EO21"/>
      <c r="EP21"/>
      <c r="EQ21"/>
      <c r="ER21"/>
      <c r="ES21"/>
      <c r="ET21"/>
      <c r="EU21"/>
      <c r="EV21"/>
      <c r="EW21"/>
      <c r="EX21"/>
      <c r="EY21"/>
      <c r="EZ21"/>
    </row>
    <row r="22" spans="1:156" s="16" customFormat="1" ht="13.5" x14ac:dyDescent="0.2">
      <c r="A22" s="45" t="s">
        <v>22</v>
      </c>
      <c r="B22" s="228" t="s">
        <v>3621</v>
      </c>
      <c r="C22" s="232" t="s">
        <v>3620</v>
      </c>
      <c r="D22" s="46">
        <v>2011</v>
      </c>
      <c r="E22" s="46">
        <v>1</v>
      </c>
      <c r="F22" s="230">
        <v>1342</v>
      </c>
      <c r="G22" s="233">
        <v>276</v>
      </c>
      <c r="H22" s="231" t="s">
        <v>1490</v>
      </c>
      <c r="I22" s="227"/>
      <c r="EN22"/>
      <c r="EO22"/>
      <c r="EP22"/>
      <c r="EQ22"/>
      <c r="ER22"/>
      <c r="ES22"/>
      <c r="ET22"/>
      <c r="EU22"/>
      <c r="EV22"/>
      <c r="EW22"/>
      <c r="EX22"/>
      <c r="EY22"/>
      <c r="EZ22"/>
    </row>
    <row r="23" spans="1:156" s="16" customFormat="1" ht="13.5" x14ac:dyDescent="0.2">
      <c r="A23" s="45" t="s">
        <v>23</v>
      </c>
      <c r="B23" s="228" t="s">
        <v>3622</v>
      </c>
      <c r="C23" s="232" t="s">
        <v>3620</v>
      </c>
      <c r="D23" s="46">
        <v>2012</v>
      </c>
      <c r="E23" s="46">
        <v>1</v>
      </c>
      <c r="F23" s="230">
        <v>1318</v>
      </c>
      <c r="G23" s="233">
        <v>893</v>
      </c>
      <c r="H23" s="231" t="s">
        <v>1490</v>
      </c>
      <c r="I23" s="227"/>
      <c r="EN23"/>
      <c r="EO23"/>
      <c r="EP23"/>
      <c r="EQ23"/>
      <c r="ER23"/>
      <c r="ES23"/>
      <c r="ET23"/>
      <c r="EU23"/>
      <c r="EV23"/>
      <c r="EW23"/>
      <c r="EX23"/>
      <c r="EY23"/>
      <c r="EZ23"/>
    </row>
    <row r="24" spans="1:156" s="16" customFormat="1" ht="27" x14ac:dyDescent="0.2">
      <c r="A24" s="45" t="s">
        <v>24</v>
      </c>
      <c r="B24" s="228" t="s">
        <v>3623</v>
      </c>
      <c r="C24" s="232" t="s">
        <v>3620</v>
      </c>
      <c r="D24" s="46">
        <v>2002</v>
      </c>
      <c r="E24" s="46">
        <v>1</v>
      </c>
      <c r="F24" s="230">
        <v>1949</v>
      </c>
      <c r="G24" s="233">
        <v>0</v>
      </c>
      <c r="H24" s="231" t="s">
        <v>1490</v>
      </c>
      <c r="I24" s="227"/>
      <c r="EN24"/>
      <c r="EO24"/>
      <c r="EP24"/>
      <c r="EQ24"/>
      <c r="ER24"/>
      <c r="ES24"/>
      <c r="ET24"/>
      <c r="EU24"/>
      <c r="EV24"/>
      <c r="EW24"/>
      <c r="EX24"/>
      <c r="EY24"/>
      <c r="EZ24"/>
    </row>
    <row r="25" spans="1:156" s="16" customFormat="1" ht="13.5" x14ac:dyDescent="0.2">
      <c r="A25" s="45" t="s">
        <v>25</v>
      </c>
      <c r="B25" s="228" t="s">
        <v>3624</v>
      </c>
      <c r="C25" s="229" t="s">
        <v>3625</v>
      </c>
      <c r="D25" s="46">
        <v>2007</v>
      </c>
      <c r="E25" s="46">
        <v>1</v>
      </c>
      <c r="F25" s="230">
        <v>1115</v>
      </c>
      <c r="G25" s="233">
        <v>0</v>
      </c>
      <c r="H25" s="231" t="s">
        <v>1490</v>
      </c>
      <c r="I25" s="227"/>
      <c r="EN25"/>
      <c r="EO25"/>
      <c r="EP25"/>
      <c r="EQ25"/>
      <c r="ER25"/>
      <c r="ES25"/>
      <c r="ET25"/>
      <c r="EU25"/>
      <c r="EV25"/>
      <c r="EW25"/>
      <c r="EX25"/>
      <c r="EY25"/>
      <c r="EZ25"/>
    </row>
    <row r="26" spans="1:156" s="16" customFormat="1" ht="27" x14ac:dyDescent="0.2">
      <c r="A26" s="45" t="s">
        <v>26</v>
      </c>
      <c r="B26" s="228" t="s">
        <v>3626</v>
      </c>
      <c r="C26" s="229" t="s">
        <v>3625</v>
      </c>
      <c r="D26" s="46">
        <v>2007</v>
      </c>
      <c r="E26" s="46">
        <v>1</v>
      </c>
      <c r="F26" s="230">
        <v>1481</v>
      </c>
      <c r="G26" s="233">
        <v>0</v>
      </c>
      <c r="H26" s="231" t="s">
        <v>1490</v>
      </c>
      <c r="I26" s="227"/>
      <c r="EN26"/>
      <c r="EO26"/>
      <c r="EP26"/>
      <c r="EQ26"/>
      <c r="ER26"/>
      <c r="ES26"/>
      <c r="ET26"/>
      <c r="EU26"/>
      <c r="EV26"/>
      <c r="EW26"/>
      <c r="EX26"/>
      <c r="EY26"/>
      <c r="EZ26"/>
    </row>
    <row r="27" spans="1:156" s="16" customFormat="1" ht="27" x14ac:dyDescent="0.2">
      <c r="A27" s="45" t="s">
        <v>27</v>
      </c>
      <c r="B27" s="228" t="s">
        <v>3627</v>
      </c>
      <c r="C27" s="229" t="s">
        <v>3625</v>
      </c>
      <c r="D27" s="46">
        <v>2011</v>
      </c>
      <c r="E27" s="46">
        <v>1</v>
      </c>
      <c r="F27" s="230">
        <v>1995</v>
      </c>
      <c r="G27" s="233">
        <v>0</v>
      </c>
      <c r="H27" s="231" t="s">
        <v>1490</v>
      </c>
      <c r="I27" s="227"/>
      <c r="EN27"/>
      <c r="EO27"/>
      <c r="EP27"/>
      <c r="EQ27"/>
      <c r="ER27"/>
      <c r="ES27"/>
      <c r="ET27"/>
      <c r="EU27"/>
      <c r="EV27"/>
      <c r="EW27"/>
      <c r="EX27"/>
      <c r="EY27"/>
      <c r="EZ27"/>
    </row>
    <row r="28" spans="1:156" s="16" customFormat="1" ht="13.5" x14ac:dyDescent="0.2">
      <c r="A28" s="45" t="s">
        <v>28</v>
      </c>
      <c r="B28" s="228" t="s">
        <v>3628</v>
      </c>
      <c r="C28" s="229" t="s">
        <v>3625</v>
      </c>
      <c r="D28" s="46">
        <v>2012</v>
      </c>
      <c r="E28" s="46">
        <v>1</v>
      </c>
      <c r="F28" s="230">
        <v>1709</v>
      </c>
      <c r="G28" s="233">
        <v>0</v>
      </c>
      <c r="H28" s="231" t="s">
        <v>1490</v>
      </c>
      <c r="I28" s="227"/>
      <c r="EN28"/>
      <c r="EO28"/>
      <c r="EP28"/>
      <c r="EQ28"/>
      <c r="ER28"/>
      <c r="ES28"/>
      <c r="ET28"/>
      <c r="EU28"/>
      <c r="EV28"/>
      <c r="EW28"/>
      <c r="EX28"/>
      <c r="EY28"/>
      <c r="EZ28"/>
    </row>
    <row r="29" spans="1:156" s="16" customFormat="1" ht="13.5" x14ac:dyDescent="0.2">
      <c r="A29" s="45" t="s">
        <v>29</v>
      </c>
      <c r="B29" s="228" t="s">
        <v>3629</v>
      </c>
      <c r="C29" s="229" t="s">
        <v>3625</v>
      </c>
      <c r="D29" s="46">
        <v>2010</v>
      </c>
      <c r="E29" s="46">
        <v>1</v>
      </c>
      <c r="F29" s="230">
        <v>2210</v>
      </c>
      <c r="G29" s="233">
        <v>0</v>
      </c>
      <c r="H29" s="231" t="s">
        <v>14</v>
      </c>
      <c r="I29" s="227"/>
      <c r="EN29"/>
      <c r="EO29"/>
      <c r="EP29"/>
      <c r="EQ29"/>
      <c r="ER29"/>
      <c r="ES29"/>
      <c r="ET29"/>
      <c r="EU29"/>
      <c r="EV29"/>
      <c r="EW29"/>
      <c r="EX29"/>
      <c r="EY29"/>
      <c r="EZ29"/>
    </row>
    <row r="30" spans="1:156" s="16" customFormat="1" ht="27" x14ac:dyDescent="0.2">
      <c r="A30" s="45" t="s">
        <v>30</v>
      </c>
      <c r="B30" s="228" t="s">
        <v>3630</v>
      </c>
      <c r="C30" s="229" t="s">
        <v>3614</v>
      </c>
      <c r="D30" s="46">
        <v>2007</v>
      </c>
      <c r="E30" s="46">
        <v>1</v>
      </c>
      <c r="F30" s="230">
        <v>1137</v>
      </c>
      <c r="G30" s="233">
        <v>0</v>
      </c>
      <c r="H30" s="231" t="s">
        <v>1490</v>
      </c>
      <c r="I30" s="227"/>
      <c r="EN30"/>
      <c r="EO30"/>
      <c r="EP30"/>
      <c r="EQ30"/>
      <c r="ER30"/>
      <c r="ES30"/>
      <c r="ET30"/>
      <c r="EU30"/>
      <c r="EV30"/>
      <c r="EW30"/>
      <c r="EX30"/>
      <c r="EY30"/>
      <c r="EZ30"/>
    </row>
    <row r="31" spans="1:156" s="16" customFormat="1" ht="27" x14ac:dyDescent="0.2">
      <c r="A31" s="45" t="s">
        <v>31</v>
      </c>
      <c r="B31" s="228" t="s">
        <v>3632</v>
      </c>
      <c r="C31" s="229" t="s">
        <v>3614</v>
      </c>
      <c r="D31" s="46">
        <v>2007</v>
      </c>
      <c r="E31" s="46">
        <v>1</v>
      </c>
      <c r="F31" s="230">
        <v>2590</v>
      </c>
      <c r="G31" s="233">
        <v>0</v>
      </c>
      <c r="H31" s="231" t="s">
        <v>1490</v>
      </c>
      <c r="I31" s="227"/>
      <c r="EN31"/>
      <c r="EO31"/>
      <c r="EP31"/>
      <c r="EQ31"/>
      <c r="ER31"/>
      <c r="ES31"/>
      <c r="ET31"/>
      <c r="EU31"/>
      <c r="EV31"/>
      <c r="EW31"/>
      <c r="EX31"/>
      <c r="EY31"/>
      <c r="EZ31"/>
    </row>
    <row r="32" spans="1:156" s="16" customFormat="1" ht="27" x14ac:dyDescent="0.2">
      <c r="A32" s="45" t="s">
        <v>32</v>
      </c>
      <c r="B32" s="228" t="s">
        <v>3633</v>
      </c>
      <c r="C32" s="229" t="s">
        <v>3614</v>
      </c>
      <c r="D32" s="46">
        <v>2009</v>
      </c>
      <c r="E32" s="46">
        <v>1</v>
      </c>
      <c r="F32" s="230">
        <v>4175</v>
      </c>
      <c r="G32" s="233">
        <v>0</v>
      </c>
      <c r="H32" s="231" t="s">
        <v>1490</v>
      </c>
      <c r="I32" s="227"/>
      <c r="EN32"/>
      <c r="EO32"/>
      <c r="EP32"/>
      <c r="EQ32"/>
      <c r="ER32"/>
      <c r="ES32"/>
      <c r="ET32"/>
      <c r="EU32"/>
      <c r="EV32"/>
      <c r="EW32"/>
      <c r="EX32"/>
      <c r="EY32"/>
      <c r="EZ32"/>
    </row>
    <row r="33" spans="1:156" s="16" customFormat="1" ht="27" x14ac:dyDescent="0.2">
      <c r="A33" s="45" t="s">
        <v>33</v>
      </c>
      <c r="B33" s="228" t="s">
        <v>3634</v>
      </c>
      <c r="C33" s="229" t="s">
        <v>3614</v>
      </c>
      <c r="D33" s="46">
        <v>2010</v>
      </c>
      <c r="E33" s="46">
        <v>1</v>
      </c>
      <c r="F33" s="230">
        <v>1224</v>
      </c>
      <c r="G33" s="233">
        <v>0</v>
      </c>
      <c r="H33" s="231" t="s">
        <v>1490</v>
      </c>
      <c r="I33" s="242"/>
      <c r="EN33"/>
      <c r="EO33"/>
      <c r="EP33"/>
      <c r="EQ33"/>
      <c r="ER33"/>
      <c r="ES33"/>
      <c r="ET33"/>
      <c r="EU33"/>
      <c r="EV33"/>
      <c r="EW33"/>
      <c r="EX33"/>
      <c r="EY33"/>
      <c r="EZ33"/>
    </row>
    <row r="34" spans="1:156" s="16" customFormat="1" ht="27" x14ac:dyDescent="0.2">
      <c r="A34" s="45" t="s">
        <v>51</v>
      </c>
      <c r="B34" s="228" t="s">
        <v>3635</v>
      </c>
      <c r="C34" s="229" t="s">
        <v>3614</v>
      </c>
      <c r="D34" s="46">
        <v>2013</v>
      </c>
      <c r="E34" s="46">
        <v>1</v>
      </c>
      <c r="F34" s="230">
        <v>1004</v>
      </c>
      <c r="G34" s="233">
        <v>0</v>
      </c>
      <c r="H34" s="231" t="s">
        <v>1490</v>
      </c>
      <c r="I34" s="242"/>
      <c r="EN34"/>
      <c r="EO34"/>
      <c r="EP34"/>
      <c r="EQ34"/>
      <c r="ER34"/>
      <c r="ES34"/>
      <c r="ET34"/>
      <c r="EU34"/>
      <c r="EV34"/>
      <c r="EW34"/>
      <c r="EX34"/>
      <c r="EY34"/>
      <c r="EZ34"/>
    </row>
    <row r="35" spans="1:156" s="16" customFormat="1" ht="27" x14ac:dyDescent="0.2">
      <c r="A35" s="45" t="s">
        <v>52</v>
      </c>
      <c r="B35" s="228" t="s">
        <v>3636</v>
      </c>
      <c r="C35" s="229" t="s">
        <v>3614</v>
      </c>
      <c r="D35" s="46">
        <v>2015</v>
      </c>
      <c r="E35" s="46">
        <v>1</v>
      </c>
      <c r="F35" s="230">
        <v>13212</v>
      </c>
      <c r="G35" s="233">
        <v>825</v>
      </c>
      <c r="H35" s="231" t="s">
        <v>12</v>
      </c>
      <c r="I35" s="242"/>
      <c r="EN35"/>
      <c r="EO35"/>
      <c r="EP35"/>
      <c r="EQ35"/>
      <c r="ER35"/>
      <c r="ES35"/>
      <c r="ET35"/>
      <c r="EU35"/>
      <c r="EV35"/>
      <c r="EW35"/>
      <c r="EX35"/>
      <c r="EY35"/>
      <c r="EZ35"/>
    </row>
    <row r="36" spans="1:156" s="16" customFormat="1" ht="27" x14ac:dyDescent="0.2">
      <c r="A36" s="45" t="s">
        <v>53</v>
      </c>
      <c r="B36" s="228" t="s">
        <v>3611</v>
      </c>
      <c r="C36" s="229" t="s">
        <v>3610</v>
      </c>
      <c r="D36" s="46">
        <v>2011</v>
      </c>
      <c r="E36" s="46">
        <v>1</v>
      </c>
      <c r="F36" s="230">
        <v>4396</v>
      </c>
      <c r="G36" s="233">
        <v>549</v>
      </c>
      <c r="H36" s="231" t="s">
        <v>14</v>
      </c>
      <c r="I36" s="242"/>
      <c r="EN36"/>
      <c r="EO36"/>
      <c r="EP36"/>
      <c r="EQ36"/>
      <c r="ER36"/>
      <c r="ES36"/>
      <c r="ET36"/>
      <c r="EU36"/>
      <c r="EV36"/>
      <c r="EW36"/>
      <c r="EX36"/>
      <c r="EY36"/>
      <c r="EZ36"/>
    </row>
    <row r="37" spans="1:156" s="16" customFormat="1" ht="27" x14ac:dyDescent="0.2">
      <c r="A37" s="45" t="s">
        <v>54</v>
      </c>
      <c r="B37" s="228" t="s">
        <v>3637</v>
      </c>
      <c r="C37" s="229" t="s">
        <v>3610</v>
      </c>
      <c r="D37" s="46">
        <v>2011</v>
      </c>
      <c r="E37" s="46">
        <v>1</v>
      </c>
      <c r="F37" s="230">
        <v>1238</v>
      </c>
      <c r="G37" s="233">
        <v>0</v>
      </c>
      <c r="H37" s="231" t="s">
        <v>1490</v>
      </c>
      <c r="I37" s="243"/>
      <c r="EN37"/>
      <c r="EO37"/>
      <c r="EP37"/>
      <c r="EQ37"/>
      <c r="ER37"/>
      <c r="ES37"/>
      <c r="ET37"/>
      <c r="EU37"/>
      <c r="EV37"/>
      <c r="EW37"/>
      <c r="EX37"/>
      <c r="EY37"/>
      <c r="EZ37"/>
    </row>
    <row r="38" spans="1:156" s="16" customFormat="1" ht="27" x14ac:dyDescent="0.2">
      <c r="A38" s="45" t="s">
        <v>55</v>
      </c>
      <c r="B38" s="228" t="s">
        <v>3638</v>
      </c>
      <c r="C38" s="229" t="s">
        <v>3610</v>
      </c>
      <c r="D38" s="46">
        <v>2011</v>
      </c>
      <c r="E38" s="46">
        <v>1</v>
      </c>
      <c r="F38" s="230">
        <v>1341</v>
      </c>
      <c r="G38" s="233">
        <v>167</v>
      </c>
      <c r="H38" s="231" t="s">
        <v>14</v>
      </c>
      <c r="I38" s="243"/>
      <c r="EN38"/>
      <c r="EO38"/>
      <c r="EP38"/>
      <c r="EQ38"/>
      <c r="ER38"/>
      <c r="ES38"/>
      <c r="ET38"/>
      <c r="EU38"/>
      <c r="EV38"/>
      <c r="EW38"/>
      <c r="EX38"/>
      <c r="EY38"/>
      <c r="EZ38"/>
    </row>
    <row r="39" spans="1:156" s="16" customFormat="1" ht="27" x14ac:dyDescent="0.2">
      <c r="A39" s="45" t="s">
        <v>3639</v>
      </c>
      <c r="B39" s="244" t="s">
        <v>3640</v>
      </c>
      <c r="C39" s="244" t="s">
        <v>3641</v>
      </c>
      <c r="D39" s="46">
        <v>2012</v>
      </c>
      <c r="E39" s="46">
        <v>1</v>
      </c>
      <c r="F39" s="230">
        <v>1391</v>
      </c>
      <c r="G39" s="56">
        <v>0</v>
      </c>
      <c r="H39" s="231" t="s">
        <v>1490</v>
      </c>
      <c r="I39" s="243"/>
      <c r="EN39"/>
      <c r="EO39"/>
      <c r="EP39"/>
      <c r="EQ39"/>
      <c r="ER39"/>
      <c r="ES39"/>
      <c r="ET39"/>
      <c r="EU39"/>
      <c r="EV39"/>
      <c r="EW39"/>
      <c r="EX39"/>
      <c r="EY39"/>
      <c r="EZ39"/>
    </row>
    <row r="40" spans="1:156" s="16" customFormat="1" ht="27" x14ac:dyDescent="0.2">
      <c r="A40" s="45" t="s">
        <v>3642</v>
      </c>
      <c r="B40" s="244" t="s">
        <v>3643</v>
      </c>
      <c r="C40" s="49" t="s">
        <v>3644</v>
      </c>
      <c r="D40" s="46">
        <v>2015</v>
      </c>
      <c r="E40" s="46">
        <v>1</v>
      </c>
      <c r="F40" s="230">
        <v>1262</v>
      </c>
      <c r="G40" s="56">
        <v>696</v>
      </c>
      <c r="H40" s="231" t="s">
        <v>12</v>
      </c>
      <c r="I40" s="243"/>
      <c r="EN40"/>
      <c r="EO40"/>
      <c r="EP40"/>
      <c r="EQ40"/>
      <c r="ER40"/>
      <c r="ES40"/>
      <c r="ET40"/>
      <c r="EU40"/>
      <c r="EV40"/>
      <c r="EW40"/>
      <c r="EX40"/>
      <c r="EY40"/>
      <c r="EZ40"/>
    </row>
    <row r="41" spans="1:156" s="16" customFormat="1" ht="27" x14ac:dyDescent="0.2">
      <c r="A41" s="45" t="s">
        <v>3645</v>
      </c>
      <c r="B41" s="244" t="s">
        <v>3646</v>
      </c>
      <c r="C41" s="49" t="s">
        <v>3647</v>
      </c>
      <c r="D41" s="46">
        <v>2007</v>
      </c>
      <c r="E41" s="46">
        <v>1</v>
      </c>
      <c r="F41" s="230">
        <v>4888</v>
      </c>
      <c r="G41" s="56">
        <v>0</v>
      </c>
      <c r="H41" s="231" t="s">
        <v>1490</v>
      </c>
      <c r="I41" s="243"/>
      <c r="EN41"/>
      <c r="EO41"/>
      <c r="EP41"/>
      <c r="EQ41"/>
      <c r="ER41"/>
      <c r="ES41"/>
      <c r="ET41"/>
      <c r="EU41"/>
      <c r="EV41"/>
      <c r="EW41"/>
      <c r="EX41"/>
      <c r="EY41"/>
      <c r="EZ41"/>
    </row>
    <row r="42" spans="1:156" s="16" customFormat="1" ht="13.5" x14ac:dyDescent="0.2">
      <c r="A42" s="45" t="s">
        <v>3648</v>
      </c>
      <c r="B42" s="244" t="s">
        <v>3649</v>
      </c>
      <c r="C42" s="49" t="s">
        <v>3647</v>
      </c>
      <c r="D42" s="46">
        <v>2011</v>
      </c>
      <c r="E42" s="46">
        <v>1</v>
      </c>
      <c r="F42" s="230">
        <v>1537</v>
      </c>
      <c r="G42" s="56">
        <v>0</v>
      </c>
      <c r="H42" s="231" t="s">
        <v>1490</v>
      </c>
      <c r="I42" s="243"/>
      <c r="EN42"/>
      <c r="EO42"/>
      <c r="EP42"/>
      <c r="EQ42"/>
      <c r="ER42"/>
      <c r="ES42"/>
      <c r="ET42"/>
      <c r="EU42"/>
      <c r="EV42"/>
      <c r="EW42"/>
      <c r="EX42"/>
      <c r="EY42"/>
      <c r="EZ42"/>
    </row>
    <row r="43" spans="1:156" s="16" customFormat="1" ht="27" x14ac:dyDescent="0.2">
      <c r="A43" s="45" t="s">
        <v>3650</v>
      </c>
      <c r="B43" s="244" t="s">
        <v>3651</v>
      </c>
      <c r="C43" s="49" t="s">
        <v>3652</v>
      </c>
      <c r="D43" s="46">
        <v>2011</v>
      </c>
      <c r="E43" s="46">
        <v>1</v>
      </c>
      <c r="F43" s="230">
        <v>1695</v>
      </c>
      <c r="G43" s="56">
        <v>0</v>
      </c>
      <c r="H43" s="231" t="s">
        <v>1490</v>
      </c>
      <c r="I43" s="243"/>
      <c r="EN43"/>
      <c r="EO43"/>
      <c r="EP43"/>
      <c r="EQ43"/>
      <c r="ER43"/>
      <c r="ES43"/>
      <c r="ET43"/>
      <c r="EU43"/>
      <c r="EV43"/>
      <c r="EW43"/>
      <c r="EX43"/>
      <c r="EY43"/>
      <c r="EZ43"/>
    </row>
    <row r="44" spans="1:156" s="16" customFormat="1" ht="27" x14ac:dyDescent="0.2">
      <c r="A44" s="45" t="s">
        <v>3653</v>
      </c>
      <c r="B44" s="244" t="s">
        <v>3654</v>
      </c>
      <c r="C44" s="49" t="s">
        <v>3652</v>
      </c>
      <c r="D44" s="46">
        <v>2012</v>
      </c>
      <c r="E44" s="46">
        <v>1</v>
      </c>
      <c r="F44" s="230">
        <v>2201</v>
      </c>
      <c r="G44" s="56">
        <v>0</v>
      </c>
      <c r="H44" s="231" t="s">
        <v>1490</v>
      </c>
      <c r="I44" s="243"/>
      <c r="EN44"/>
      <c r="EO44"/>
      <c r="EP44"/>
      <c r="EQ44"/>
      <c r="ER44"/>
      <c r="ES44"/>
      <c r="ET44"/>
      <c r="EU44"/>
      <c r="EV44"/>
      <c r="EW44"/>
      <c r="EX44"/>
      <c r="EY44"/>
      <c r="EZ44"/>
    </row>
    <row r="45" spans="1:156" s="16" customFormat="1" ht="27" x14ac:dyDescent="0.2">
      <c r="A45" s="45" t="s">
        <v>3655</v>
      </c>
      <c r="B45" s="244" t="s">
        <v>3656</v>
      </c>
      <c r="C45" s="49" t="s">
        <v>3652</v>
      </c>
      <c r="D45" s="46">
        <v>2012</v>
      </c>
      <c r="E45" s="46">
        <v>1</v>
      </c>
      <c r="F45" s="230">
        <v>8197</v>
      </c>
      <c r="G45" s="56">
        <v>0</v>
      </c>
      <c r="H45" s="231" t="s">
        <v>1490</v>
      </c>
      <c r="I45" s="243"/>
      <c r="EN45"/>
      <c r="EO45"/>
      <c r="EP45"/>
      <c r="EQ45"/>
      <c r="ER45"/>
      <c r="ES45"/>
      <c r="ET45"/>
      <c r="EU45"/>
      <c r="EV45"/>
      <c r="EW45"/>
      <c r="EX45"/>
      <c r="EY45"/>
      <c r="EZ45"/>
    </row>
    <row r="46" spans="1:156" s="16" customFormat="1" ht="27" x14ac:dyDescent="0.2">
      <c r="A46" s="45" t="s">
        <v>3657</v>
      </c>
      <c r="B46" s="244" t="s">
        <v>3658</v>
      </c>
      <c r="C46" s="245" t="s">
        <v>3659</v>
      </c>
      <c r="D46" s="46">
        <v>2011</v>
      </c>
      <c r="E46" s="46">
        <v>1</v>
      </c>
      <c r="F46" s="230">
        <v>1024</v>
      </c>
      <c r="G46" s="56">
        <v>0</v>
      </c>
      <c r="H46" s="231" t="s">
        <v>187</v>
      </c>
      <c r="I46" s="243"/>
      <c r="EN46"/>
      <c r="EO46"/>
      <c r="EP46"/>
      <c r="EQ46"/>
      <c r="ER46"/>
      <c r="ES46"/>
      <c r="ET46"/>
      <c r="EU46"/>
      <c r="EV46"/>
      <c r="EW46"/>
      <c r="EX46"/>
      <c r="EY46"/>
      <c r="EZ46"/>
    </row>
    <row r="47" spans="1:156" s="16" customFormat="1" ht="13.5" x14ac:dyDescent="0.2">
      <c r="A47" s="45" t="s">
        <v>3660</v>
      </c>
      <c r="B47" s="244" t="s">
        <v>3661</v>
      </c>
      <c r="C47" s="245" t="s">
        <v>3659</v>
      </c>
      <c r="D47" s="46">
        <v>2007</v>
      </c>
      <c r="E47" s="46">
        <v>1</v>
      </c>
      <c r="F47" s="230">
        <v>2273</v>
      </c>
      <c r="G47" s="56">
        <v>0</v>
      </c>
      <c r="H47" s="231" t="s">
        <v>1490</v>
      </c>
      <c r="I47" s="243"/>
      <c r="EN47"/>
      <c r="EO47"/>
      <c r="EP47"/>
      <c r="EQ47"/>
      <c r="ER47"/>
      <c r="ES47"/>
      <c r="ET47"/>
      <c r="EU47"/>
      <c r="EV47"/>
      <c r="EW47"/>
      <c r="EX47"/>
      <c r="EY47"/>
      <c r="EZ47"/>
    </row>
    <row r="48" spans="1:156" s="16" customFormat="1" ht="13.5" x14ac:dyDescent="0.2">
      <c r="A48" s="45" t="s">
        <v>3662</v>
      </c>
      <c r="B48" s="244" t="s">
        <v>3663</v>
      </c>
      <c r="C48" s="245" t="s">
        <v>3659</v>
      </c>
      <c r="D48" s="46">
        <v>2007</v>
      </c>
      <c r="E48" s="46">
        <v>1</v>
      </c>
      <c r="F48" s="230">
        <v>1071</v>
      </c>
      <c r="G48" s="56">
        <v>0</v>
      </c>
      <c r="H48" s="231" t="s">
        <v>1490</v>
      </c>
      <c r="I48" s="243"/>
      <c r="EN48"/>
      <c r="EO48"/>
      <c r="EP48"/>
      <c r="EQ48"/>
      <c r="ER48"/>
      <c r="ES48"/>
      <c r="ET48"/>
      <c r="EU48"/>
      <c r="EV48"/>
      <c r="EW48"/>
      <c r="EX48"/>
      <c r="EY48"/>
      <c r="EZ48"/>
    </row>
    <row r="49" spans="1:156" s="16" customFormat="1" ht="13.5" x14ac:dyDescent="0.2">
      <c r="A49" s="45" t="s">
        <v>3664</v>
      </c>
      <c r="B49" s="244" t="s">
        <v>3665</v>
      </c>
      <c r="C49" s="245" t="s">
        <v>3659</v>
      </c>
      <c r="D49" s="46">
        <v>2007</v>
      </c>
      <c r="E49" s="46">
        <v>1</v>
      </c>
      <c r="F49" s="230">
        <v>3999</v>
      </c>
      <c r="G49" s="56">
        <v>0</v>
      </c>
      <c r="H49" s="231" t="s">
        <v>1490</v>
      </c>
      <c r="I49" s="243"/>
      <c r="EN49"/>
      <c r="EO49"/>
      <c r="EP49"/>
      <c r="EQ49"/>
      <c r="ER49"/>
      <c r="ES49"/>
      <c r="ET49"/>
      <c r="EU49"/>
      <c r="EV49"/>
      <c r="EW49"/>
      <c r="EX49"/>
      <c r="EY49"/>
      <c r="EZ49"/>
    </row>
    <row r="50" spans="1:156" s="16" customFormat="1" ht="13.5" x14ac:dyDescent="0.2">
      <c r="A50" s="45" t="s">
        <v>3666</v>
      </c>
      <c r="B50" s="244" t="s">
        <v>3667</v>
      </c>
      <c r="C50" s="245" t="s">
        <v>3659</v>
      </c>
      <c r="D50" s="46">
        <v>2010</v>
      </c>
      <c r="E50" s="46">
        <v>1</v>
      </c>
      <c r="F50" s="230">
        <v>7495</v>
      </c>
      <c r="G50" s="56">
        <v>0</v>
      </c>
      <c r="H50" s="231" t="s">
        <v>1490</v>
      </c>
      <c r="I50" s="243"/>
      <c r="EN50"/>
      <c r="EO50"/>
      <c r="EP50"/>
      <c r="EQ50"/>
      <c r="ER50"/>
      <c r="ES50"/>
      <c r="ET50"/>
      <c r="EU50"/>
      <c r="EV50"/>
      <c r="EW50"/>
      <c r="EX50"/>
      <c r="EY50"/>
      <c r="EZ50"/>
    </row>
    <row r="51" spans="1:156" s="16" customFormat="1" ht="13.5" x14ac:dyDescent="0.2">
      <c r="A51" s="45" t="s">
        <v>3668</v>
      </c>
      <c r="B51" s="244" t="s">
        <v>3669</v>
      </c>
      <c r="C51" s="245" t="s">
        <v>3659</v>
      </c>
      <c r="D51" s="46">
        <v>2011</v>
      </c>
      <c r="E51" s="46">
        <v>1</v>
      </c>
      <c r="F51" s="230">
        <v>8001</v>
      </c>
      <c r="G51" s="56">
        <v>0</v>
      </c>
      <c r="H51" s="231" t="s">
        <v>1490</v>
      </c>
      <c r="I51" s="243"/>
      <c r="EN51"/>
      <c r="EO51"/>
      <c r="EP51"/>
      <c r="EQ51"/>
      <c r="ER51"/>
      <c r="ES51"/>
      <c r="ET51"/>
      <c r="EU51"/>
      <c r="EV51"/>
      <c r="EW51"/>
      <c r="EX51"/>
      <c r="EY51"/>
      <c r="EZ51"/>
    </row>
    <row r="52" spans="1:156" s="16" customFormat="1" ht="27" x14ac:dyDescent="0.2">
      <c r="A52" s="45" t="s">
        <v>3670</v>
      </c>
      <c r="B52" s="244" t="s">
        <v>3671</v>
      </c>
      <c r="C52" s="245" t="s">
        <v>3659</v>
      </c>
      <c r="D52" s="46">
        <v>2015</v>
      </c>
      <c r="E52" s="46">
        <v>1</v>
      </c>
      <c r="F52" s="230">
        <v>15578</v>
      </c>
      <c r="G52" s="56">
        <v>8763</v>
      </c>
      <c r="H52" s="231" t="s">
        <v>12</v>
      </c>
      <c r="I52" s="243"/>
      <c r="EN52"/>
      <c r="EO52"/>
      <c r="EP52"/>
      <c r="EQ52"/>
      <c r="ER52"/>
      <c r="ES52"/>
      <c r="ET52"/>
      <c r="EU52"/>
      <c r="EV52"/>
      <c r="EW52"/>
      <c r="EX52"/>
      <c r="EY52"/>
      <c r="EZ52"/>
    </row>
    <row r="53" spans="1:156" s="16" customFormat="1" ht="27" x14ac:dyDescent="0.2">
      <c r="A53" s="45" t="s">
        <v>3672</v>
      </c>
      <c r="B53" s="228" t="s">
        <v>3673</v>
      </c>
      <c r="C53" s="229" t="s">
        <v>3610</v>
      </c>
      <c r="D53" s="46">
        <v>2007</v>
      </c>
      <c r="E53" s="46">
        <v>1</v>
      </c>
      <c r="F53" s="230">
        <v>1406</v>
      </c>
      <c r="G53" s="246">
        <v>0</v>
      </c>
      <c r="H53" s="247" t="s">
        <v>1490</v>
      </c>
      <c r="I53" s="243"/>
      <c r="EN53"/>
      <c r="EO53"/>
      <c r="EP53"/>
      <c r="EQ53"/>
      <c r="ER53"/>
      <c r="ES53"/>
      <c r="ET53"/>
      <c r="EU53"/>
      <c r="EV53"/>
      <c r="EW53"/>
      <c r="EX53"/>
      <c r="EY53"/>
      <c r="EZ53"/>
    </row>
    <row r="54" spans="1:156" s="16" customFormat="1" ht="27" x14ac:dyDescent="0.2">
      <c r="A54" s="45" t="s">
        <v>3674</v>
      </c>
      <c r="B54" s="228" t="s">
        <v>3675</v>
      </c>
      <c r="C54" s="229" t="s">
        <v>3610</v>
      </c>
      <c r="D54" s="46">
        <v>2009</v>
      </c>
      <c r="E54" s="46">
        <v>1</v>
      </c>
      <c r="F54" s="230">
        <v>2850</v>
      </c>
      <c r="G54" s="246">
        <v>0</v>
      </c>
      <c r="H54" s="247" t="s">
        <v>229</v>
      </c>
      <c r="I54" s="243"/>
      <c r="EN54"/>
      <c r="EO54"/>
      <c r="EP54"/>
      <c r="EQ54"/>
      <c r="ER54"/>
      <c r="ES54"/>
      <c r="ET54"/>
      <c r="EU54"/>
      <c r="EV54"/>
      <c r="EW54"/>
      <c r="EX54"/>
      <c r="EY54"/>
      <c r="EZ54"/>
    </row>
    <row r="55" spans="1:156" s="16" customFormat="1" ht="27" x14ac:dyDescent="0.2">
      <c r="A55" s="45" t="s">
        <v>3676</v>
      </c>
      <c r="B55" s="228" t="s">
        <v>3677</v>
      </c>
      <c r="C55" s="229" t="s">
        <v>3610</v>
      </c>
      <c r="D55" s="46">
        <v>2012</v>
      </c>
      <c r="E55" s="46">
        <v>1</v>
      </c>
      <c r="F55" s="230">
        <v>4014</v>
      </c>
      <c r="G55" s="233">
        <v>836</v>
      </c>
      <c r="H55" s="231" t="s">
        <v>809</v>
      </c>
      <c r="I55" s="243"/>
      <c r="EN55"/>
      <c r="EO55"/>
      <c r="EP55"/>
      <c r="EQ55"/>
      <c r="ER55"/>
      <c r="ES55"/>
      <c r="ET55"/>
      <c r="EU55"/>
      <c r="EV55"/>
      <c r="EW55"/>
      <c r="EX55"/>
      <c r="EY55"/>
      <c r="EZ55"/>
    </row>
    <row r="56" spans="1:156" s="16" customFormat="1" ht="27" x14ac:dyDescent="0.2">
      <c r="A56" s="45" t="s">
        <v>3678</v>
      </c>
      <c r="B56" s="228" t="s">
        <v>3679</v>
      </c>
      <c r="C56" s="229" t="s">
        <v>3610</v>
      </c>
      <c r="D56" s="46">
        <v>2012</v>
      </c>
      <c r="E56" s="46">
        <v>1</v>
      </c>
      <c r="F56" s="230">
        <v>9466</v>
      </c>
      <c r="G56" s="233">
        <v>1972</v>
      </c>
      <c r="H56" s="231" t="s">
        <v>809</v>
      </c>
      <c r="I56" s="243"/>
      <c r="EN56"/>
      <c r="EO56"/>
      <c r="EP56"/>
      <c r="EQ56"/>
      <c r="ER56"/>
      <c r="ES56"/>
      <c r="ET56"/>
      <c r="EU56"/>
      <c r="EV56"/>
      <c r="EW56"/>
      <c r="EX56"/>
      <c r="EY56"/>
      <c r="EZ56"/>
    </row>
    <row r="57" spans="1:156" s="16" customFormat="1" ht="27" x14ac:dyDescent="0.2">
      <c r="A57" s="45" t="s">
        <v>3680</v>
      </c>
      <c r="B57" s="228" t="s">
        <v>3681</v>
      </c>
      <c r="C57" s="229" t="s">
        <v>3610</v>
      </c>
      <c r="D57" s="46">
        <v>2012</v>
      </c>
      <c r="E57" s="46">
        <v>1</v>
      </c>
      <c r="F57" s="230">
        <v>2179</v>
      </c>
      <c r="G57" s="233">
        <v>0</v>
      </c>
      <c r="H57" s="231" t="s">
        <v>809</v>
      </c>
      <c r="I57" s="243"/>
      <c r="EN57"/>
      <c r="EO57"/>
      <c r="EP57"/>
      <c r="EQ57"/>
      <c r="ER57"/>
      <c r="ES57"/>
      <c r="ET57"/>
      <c r="EU57"/>
      <c r="EV57"/>
      <c r="EW57"/>
      <c r="EX57"/>
      <c r="EY57"/>
      <c r="EZ57"/>
    </row>
    <row r="58" spans="1:156" s="16" customFormat="1" ht="27" x14ac:dyDescent="0.2">
      <c r="A58" s="45" t="s">
        <v>3682</v>
      </c>
      <c r="B58" s="228" t="s">
        <v>3683</v>
      </c>
      <c r="C58" s="229" t="s">
        <v>3610</v>
      </c>
      <c r="D58" s="46">
        <v>2012</v>
      </c>
      <c r="E58" s="46">
        <v>1</v>
      </c>
      <c r="F58" s="230">
        <v>1205</v>
      </c>
      <c r="G58" s="233">
        <v>0</v>
      </c>
      <c r="H58" s="231" t="s">
        <v>809</v>
      </c>
      <c r="I58" s="243"/>
      <c r="EN58"/>
      <c r="EO58"/>
      <c r="EP58"/>
      <c r="EQ58"/>
      <c r="ER58"/>
      <c r="ES58"/>
      <c r="ET58"/>
      <c r="EU58"/>
      <c r="EV58"/>
      <c r="EW58"/>
      <c r="EX58"/>
      <c r="EY58"/>
      <c r="EZ58"/>
    </row>
    <row r="59" spans="1:156" s="16" customFormat="1" ht="27" x14ac:dyDescent="0.2">
      <c r="A59" s="45" t="s">
        <v>3684</v>
      </c>
      <c r="B59" s="228" t="s">
        <v>3685</v>
      </c>
      <c r="C59" s="229" t="s">
        <v>3610</v>
      </c>
      <c r="D59" s="46">
        <v>2011</v>
      </c>
      <c r="E59" s="46">
        <v>1</v>
      </c>
      <c r="F59" s="230">
        <v>4042</v>
      </c>
      <c r="G59" s="233">
        <v>514</v>
      </c>
      <c r="H59" s="231" t="s">
        <v>229</v>
      </c>
      <c r="I59" s="243"/>
      <c r="EN59"/>
      <c r="EO59"/>
      <c r="EP59"/>
      <c r="EQ59"/>
      <c r="ER59"/>
      <c r="ES59"/>
      <c r="ET59"/>
      <c r="EU59"/>
      <c r="EV59"/>
      <c r="EW59"/>
      <c r="EX59"/>
      <c r="EY59"/>
      <c r="EZ59"/>
    </row>
    <row r="60" spans="1:156" s="16" customFormat="1" ht="27" x14ac:dyDescent="0.2">
      <c r="A60" s="45" t="s">
        <v>3686</v>
      </c>
      <c r="B60" s="228" t="s">
        <v>3687</v>
      </c>
      <c r="C60" s="229" t="s">
        <v>3688</v>
      </c>
      <c r="D60" s="46">
        <v>2008</v>
      </c>
      <c r="E60" s="46">
        <v>1</v>
      </c>
      <c r="F60" s="230">
        <v>1699</v>
      </c>
      <c r="G60" s="233">
        <v>0</v>
      </c>
      <c r="H60" s="231" t="s">
        <v>1490</v>
      </c>
      <c r="I60" s="243"/>
      <c r="EN60"/>
      <c r="EO60"/>
      <c r="EP60"/>
      <c r="EQ60"/>
      <c r="ER60"/>
      <c r="ES60"/>
      <c r="ET60"/>
      <c r="EU60"/>
      <c r="EV60"/>
      <c r="EW60"/>
      <c r="EX60"/>
      <c r="EY60"/>
      <c r="EZ60"/>
    </row>
    <row r="61" spans="1:156" s="16" customFormat="1" ht="27" x14ac:dyDescent="0.2">
      <c r="A61" s="45" t="s">
        <v>3689</v>
      </c>
      <c r="B61" s="228" t="s">
        <v>3690</v>
      </c>
      <c r="C61" s="229" t="s">
        <v>3688</v>
      </c>
      <c r="D61" s="46">
        <v>2009</v>
      </c>
      <c r="E61" s="46">
        <v>1</v>
      </c>
      <c r="F61" s="230">
        <v>1146</v>
      </c>
      <c r="G61" s="233">
        <v>0</v>
      </c>
      <c r="H61" s="231" t="s">
        <v>1490</v>
      </c>
      <c r="I61" s="243"/>
      <c r="EN61"/>
      <c r="EO61"/>
      <c r="EP61"/>
      <c r="EQ61"/>
      <c r="ER61"/>
      <c r="ES61"/>
      <c r="ET61"/>
      <c r="EU61"/>
      <c r="EV61"/>
      <c r="EW61"/>
      <c r="EX61"/>
      <c r="EY61"/>
      <c r="EZ61"/>
    </row>
    <row r="62" spans="1:156" s="16" customFormat="1" ht="27" x14ac:dyDescent="0.2">
      <c r="A62" s="45" t="s">
        <v>3691</v>
      </c>
      <c r="B62" s="228" t="s">
        <v>3692</v>
      </c>
      <c r="C62" s="229" t="s">
        <v>3688</v>
      </c>
      <c r="D62" s="46">
        <v>2008</v>
      </c>
      <c r="E62" s="46">
        <v>1</v>
      </c>
      <c r="F62" s="230">
        <v>1469</v>
      </c>
      <c r="G62" s="233">
        <v>0</v>
      </c>
      <c r="H62" s="231" t="s">
        <v>1490</v>
      </c>
      <c r="I62" s="243"/>
      <c r="EN62"/>
      <c r="EO62"/>
      <c r="EP62"/>
      <c r="EQ62"/>
      <c r="ER62"/>
      <c r="ES62"/>
      <c r="ET62"/>
      <c r="EU62"/>
      <c r="EV62"/>
      <c r="EW62"/>
      <c r="EX62"/>
      <c r="EY62"/>
      <c r="EZ62"/>
    </row>
    <row r="63" spans="1:156" s="16" customFormat="1" ht="27" x14ac:dyDescent="0.2">
      <c r="A63" s="45" t="s">
        <v>3693</v>
      </c>
      <c r="B63" s="228" t="s">
        <v>3611</v>
      </c>
      <c r="C63" s="229" t="s">
        <v>3688</v>
      </c>
      <c r="D63" s="46">
        <v>2010</v>
      </c>
      <c r="E63" s="46">
        <v>1</v>
      </c>
      <c r="F63" s="230">
        <v>1205</v>
      </c>
      <c r="G63" s="233">
        <v>0</v>
      </c>
      <c r="H63" s="231" t="s">
        <v>14</v>
      </c>
      <c r="I63" s="243"/>
      <c r="EN63"/>
      <c r="EO63"/>
      <c r="EP63"/>
      <c r="EQ63"/>
      <c r="ER63"/>
      <c r="ES63"/>
      <c r="ET63"/>
      <c r="EU63"/>
      <c r="EV63"/>
      <c r="EW63"/>
      <c r="EX63"/>
      <c r="EY63"/>
      <c r="EZ63"/>
    </row>
    <row r="64" spans="1:156" s="16" customFormat="1" ht="27" x14ac:dyDescent="0.2">
      <c r="A64" s="45" t="s">
        <v>3694</v>
      </c>
      <c r="B64" s="228" t="s">
        <v>3611</v>
      </c>
      <c r="C64" s="229" t="s">
        <v>3688</v>
      </c>
      <c r="D64" s="46">
        <v>2010</v>
      </c>
      <c r="E64" s="46">
        <v>1</v>
      </c>
      <c r="F64" s="230">
        <v>1343</v>
      </c>
      <c r="G64" s="233">
        <v>5</v>
      </c>
      <c r="H64" s="231" t="s">
        <v>14</v>
      </c>
      <c r="I64" s="243"/>
      <c r="EN64"/>
      <c r="EO64"/>
      <c r="EP64"/>
      <c r="EQ64"/>
      <c r="ER64"/>
      <c r="ES64"/>
      <c r="ET64"/>
      <c r="EU64"/>
      <c r="EV64"/>
      <c r="EW64"/>
      <c r="EX64"/>
      <c r="EY64"/>
      <c r="EZ64"/>
    </row>
    <row r="65" spans="1:156" s="16" customFormat="1" ht="27" x14ac:dyDescent="0.2">
      <c r="A65" s="45" t="s">
        <v>3695</v>
      </c>
      <c r="B65" s="228" t="s">
        <v>3696</v>
      </c>
      <c r="C65" s="229" t="s">
        <v>3688</v>
      </c>
      <c r="D65" s="46">
        <v>2010</v>
      </c>
      <c r="E65" s="46">
        <v>1</v>
      </c>
      <c r="F65" s="230">
        <v>3670</v>
      </c>
      <c r="G65" s="233">
        <v>0</v>
      </c>
      <c r="H65" s="231" t="s">
        <v>1490</v>
      </c>
      <c r="I65" s="243"/>
      <c r="EN65"/>
      <c r="EO65"/>
      <c r="EP65"/>
      <c r="EQ65"/>
      <c r="ER65"/>
      <c r="ES65"/>
      <c r="ET65"/>
      <c r="EU65"/>
      <c r="EV65"/>
      <c r="EW65"/>
      <c r="EX65"/>
      <c r="EY65"/>
      <c r="EZ65"/>
    </row>
    <row r="66" spans="1:156" s="16" customFormat="1" ht="27" x14ac:dyDescent="0.2">
      <c r="A66" s="45" t="s">
        <v>3697</v>
      </c>
      <c r="B66" s="248" t="s">
        <v>3698</v>
      </c>
      <c r="C66" s="229" t="s">
        <v>3688</v>
      </c>
      <c r="D66" s="46">
        <v>2011</v>
      </c>
      <c r="E66" s="46">
        <v>1</v>
      </c>
      <c r="F66" s="230">
        <v>1499</v>
      </c>
      <c r="G66" s="233">
        <v>749</v>
      </c>
      <c r="H66" s="231" t="s">
        <v>1490</v>
      </c>
      <c r="I66" s="243"/>
      <c r="EN66"/>
      <c r="EO66"/>
      <c r="EP66"/>
      <c r="EQ66"/>
      <c r="ER66"/>
      <c r="ES66"/>
      <c r="ET66"/>
      <c r="EU66"/>
      <c r="EV66"/>
      <c r="EW66"/>
      <c r="EX66"/>
      <c r="EY66"/>
      <c r="EZ66"/>
    </row>
    <row r="67" spans="1:156" s="16" customFormat="1" ht="27" x14ac:dyDescent="0.2">
      <c r="A67" s="45" t="s">
        <v>3699</v>
      </c>
      <c r="B67" s="228" t="s">
        <v>3700</v>
      </c>
      <c r="C67" s="229" t="s">
        <v>3688</v>
      </c>
      <c r="D67" s="46">
        <v>2011</v>
      </c>
      <c r="E67" s="46">
        <v>1</v>
      </c>
      <c r="F67" s="230">
        <v>1794</v>
      </c>
      <c r="G67" s="233">
        <v>0</v>
      </c>
      <c r="H67" s="231" t="s">
        <v>1490</v>
      </c>
      <c r="I67" s="243"/>
      <c r="EN67"/>
      <c r="EO67"/>
      <c r="EP67"/>
      <c r="EQ67"/>
      <c r="ER67"/>
      <c r="ES67"/>
      <c r="ET67"/>
      <c r="EU67"/>
      <c r="EV67"/>
      <c r="EW67"/>
      <c r="EX67"/>
      <c r="EY67"/>
      <c r="EZ67"/>
    </row>
    <row r="68" spans="1:156" s="16" customFormat="1" ht="27" x14ac:dyDescent="0.2">
      <c r="A68" s="45" t="s">
        <v>3701</v>
      </c>
      <c r="B68" s="228" t="s">
        <v>3702</v>
      </c>
      <c r="C68" s="229" t="s">
        <v>3688</v>
      </c>
      <c r="D68" s="46">
        <v>2010</v>
      </c>
      <c r="E68" s="46">
        <v>1</v>
      </c>
      <c r="F68" s="230">
        <v>1505</v>
      </c>
      <c r="G68" s="233">
        <v>0</v>
      </c>
      <c r="H68" s="231" t="s">
        <v>229</v>
      </c>
      <c r="I68" s="243"/>
      <c r="EN68"/>
      <c r="EO68"/>
      <c r="EP68"/>
      <c r="EQ68"/>
      <c r="ER68"/>
      <c r="ES68"/>
      <c r="ET68"/>
      <c r="EU68"/>
      <c r="EV68"/>
      <c r="EW68"/>
      <c r="EX68"/>
      <c r="EY68"/>
      <c r="EZ68"/>
    </row>
    <row r="69" spans="1:156" s="16" customFormat="1" ht="27" x14ac:dyDescent="0.2">
      <c r="A69" s="45" t="s">
        <v>3703</v>
      </c>
      <c r="B69" s="228" t="s">
        <v>3704</v>
      </c>
      <c r="C69" s="229" t="s">
        <v>3688</v>
      </c>
      <c r="D69" s="46">
        <v>2010</v>
      </c>
      <c r="E69" s="46">
        <v>1</v>
      </c>
      <c r="F69" s="230">
        <v>1518</v>
      </c>
      <c r="G69" s="233">
        <v>0</v>
      </c>
      <c r="H69" s="231" t="s">
        <v>229</v>
      </c>
      <c r="I69" s="243"/>
      <c r="EN69"/>
      <c r="EO69"/>
      <c r="EP69"/>
      <c r="EQ69"/>
      <c r="ER69"/>
      <c r="ES69"/>
      <c r="ET69"/>
      <c r="EU69"/>
      <c r="EV69"/>
      <c r="EW69"/>
      <c r="EX69"/>
      <c r="EY69"/>
      <c r="EZ69"/>
    </row>
    <row r="70" spans="1:156" s="16" customFormat="1" ht="27" x14ac:dyDescent="0.2">
      <c r="A70" s="45" t="s">
        <v>3705</v>
      </c>
      <c r="B70" s="244" t="s">
        <v>3706</v>
      </c>
      <c r="C70" s="244" t="s">
        <v>3707</v>
      </c>
      <c r="D70" s="46">
        <v>2008</v>
      </c>
      <c r="E70" s="46">
        <v>1</v>
      </c>
      <c r="F70" s="230">
        <v>1399</v>
      </c>
      <c r="G70" s="56">
        <v>0</v>
      </c>
      <c r="H70" s="231" t="s">
        <v>1490</v>
      </c>
      <c r="I70" s="243"/>
      <c r="EN70"/>
      <c r="EO70"/>
      <c r="EP70"/>
      <c r="EQ70"/>
      <c r="ER70"/>
      <c r="ES70"/>
      <c r="ET70"/>
      <c r="EU70"/>
      <c r="EV70"/>
      <c r="EW70"/>
      <c r="EX70"/>
      <c r="EY70"/>
      <c r="EZ70"/>
    </row>
    <row r="71" spans="1:156" s="16" customFormat="1" ht="27" x14ac:dyDescent="0.2">
      <c r="A71" s="45" t="s">
        <v>3708</v>
      </c>
      <c r="B71" s="244" t="s">
        <v>3709</v>
      </c>
      <c r="C71" s="244" t="s">
        <v>3707</v>
      </c>
      <c r="D71" s="46">
        <v>2008</v>
      </c>
      <c r="E71" s="46">
        <v>1</v>
      </c>
      <c r="F71" s="230">
        <v>1720</v>
      </c>
      <c r="G71" s="56">
        <v>0</v>
      </c>
      <c r="H71" s="231" t="s">
        <v>229</v>
      </c>
      <c r="I71" s="243"/>
      <c r="EN71"/>
      <c r="EO71"/>
      <c r="EP71"/>
      <c r="EQ71"/>
      <c r="ER71"/>
      <c r="ES71"/>
      <c r="ET71"/>
      <c r="EU71"/>
      <c r="EV71"/>
      <c r="EW71"/>
      <c r="EX71"/>
      <c r="EY71"/>
      <c r="EZ71"/>
    </row>
    <row r="72" spans="1:156" s="16" customFormat="1" ht="27" x14ac:dyDescent="0.2">
      <c r="A72" s="45" t="s">
        <v>3710</v>
      </c>
      <c r="B72" s="244" t="s">
        <v>3711</v>
      </c>
      <c r="C72" s="244" t="s">
        <v>3707</v>
      </c>
      <c r="D72" s="46">
        <v>2010</v>
      </c>
      <c r="E72" s="46">
        <v>1</v>
      </c>
      <c r="F72" s="230">
        <v>1596</v>
      </c>
      <c r="G72" s="56">
        <v>0</v>
      </c>
      <c r="H72" s="231" t="s">
        <v>229</v>
      </c>
      <c r="I72" s="243"/>
      <c r="EN72"/>
      <c r="EO72"/>
      <c r="EP72"/>
      <c r="EQ72"/>
      <c r="ER72"/>
      <c r="ES72"/>
      <c r="ET72"/>
      <c r="EU72"/>
      <c r="EV72"/>
      <c r="EW72"/>
      <c r="EX72"/>
      <c r="EY72"/>
      <c r="EZ72"/>
    </row>
    <row r="73" spans="1:156" s="16" customFormat="1" ht="27" x14ac:dyDescent="0.2">
      <c r="A73" s="45" t="s">
        <v>3712</v>
      </c>
      <c r="B73" s="244" t="s">
        <v>3713</v>
      </c>
      <c r="C73" s="244" t="s">
        <v>3707</v>
      </c>
      <c r="D73" s="46">
        <v>2007</v>
      </c>
      <c r="E73" s="46">
        <v>1</v>
      </c>
      <c r="F73" s="230">
        <v>6667</v>
      </c>
      <c r="G73" s="56">
        <v>0</v>
      </c>
      <c r="H73" s="231" t="s">
        <v>1490</v>
      </c>
      <c r="I73" s="243"/>
      <c r="EN73"/>
      <c r="EO73"/>
      <c r="EP73"/>
      <c r="EQ73"/>
      <c r="ER73"/>
      <c r="ES73"/>
      <c r="ET73"/>
      <c r="EU73"/>
      <c r="EV73"/>
      <c r="EW73"/>
      <c r="EX73"/>
      <c r="EY73"/>
      <c r="EZ73"/>
    </row>
    <row r="74" spans="1:156" s="16" customFormat="1" ht="27" x14ac:dyDescent="0.2">
      <c r="A74" s="45" t="s">
        <v>3714</v>
      </c>
      <c r="B74" s="244" t="s">
        <v>3715</v>
      </c>
      <c r="C74" s="244" t="s">
        <v>3707</v>
      </c>
      <c r="D74" s="46">
        <v>2009</v>
      </c>
      <c r="E74" s="46">
        <v>1</v>
      </c>
      <c r="F74" s="230">
        <v>5261</v>
      </c>
      <c r="G74" s="56">
        <v>0</v>
      </c>
      <c r="H74" s="231" t="s">
        <v>1490</v>
      </c>
      <c r="I74" s="243"/>
      <c r="EN74"/>
      <c r="EO74"/>
      <c r="EP74"/>
      <c r="EQ74"/>
      <c r="ER74"/>
      <c r="ES74"/>
      <c r="ET74"/>
      <c r="EU74"/>
      <c r="EV74"/>
      <c r="EW74"/>
      <c r="EX74"/>
      <c r="EY74"/>
      <c r="EZ74"/>
    </row>
    <row r="75" spans="1:156" s="16" customFormat="1" ht="27" x14ac:dyDescent="0.2">
      <c r="A75" s="45" t="s">
        <v>3716</v>
      </c>
      <c r="B75" s="244" t="s">
        <v>3717</v>
      </c>
      <c r="C75" s="244" t="s">
        <v>3707</v>
      </c>
      <c r="D75" s="46">
        <v>2009</v>
      </c>
      <c r="E75" s="46">
        <v>1</v>
      </c>
      <c r="F75" s="230">
        <v>5148</v>
      </c>
      <c r="G75" s="56">
        <v>0</v>
      </c>
      <c r="H75" s="231" t="s">
        <v>1490</v>
      </c>
      <c r="I75" s="243"/>
      <c r="EN75"/>
      <c r="EO75"/>
      <c r="EP75"/>
      <c r="EQ75"/>
      <c r="ER75"/>
      <c r="ES75"/>
      <c r="ET75"/>
      <c r="EU75"/>
      <c r="EV75"/>
      <c r="EW75"/>
      <c r="EX75"/>
      <c r="EY75"/>
      <c r="EZ75"/>
    </row>
    <row r="76" spans="1:156" s="16" customFormat="1" ht="27" x14ac:dyDescent="0.2">
      <c r="A76" s="45" t="s">
        <v>3718</v>
      </c>
      <c r="B76" s="244" t="s">
        <v>3719</v>
      </c>
      <c r="C76" s="244" t="s">
        <v>3707</v>
      </c>
      <c r="D76" s="46">
        <v>2009</v>
      </c>
      <c r="E76" s="46">
        <v>1</v>
      </c>
      <c r="F76" s="230">
        <v>2737</v>
      </c>
      <c r="G76" s="56">
        <v>0</v>
      </c>
      <c r="H76" s="231" t="s">
        <v>1490</v>
      </c>
      <c r="I76" s="243"/>
      <c r="EN76"/>
      <c r="EO76"/>
      <c r="EP76"/>
      <c r="EQ76"/>
      <c r="ER76"/>
      <c r="ES76"/>
      <c r="ET76"/>
      <c r="EU76"/>
      <c r="EV76"/>
      <c r="EW76"/>
      <c r="EX76"/>
      <c r="EY76"/>
      <c r="EZ76"/>
    </row>
    <row r="77" spans="1:156" s="16" customFormat="1" ht="27" x14ac:dyDescent="0.2">
      <c r="A77" s="45" t="s">
        <v>3720</v>
      </c>
      <c r="B77" s="244" t="s">
        <v>3721</v>
      </c>
      <c r="C77" s="244" t="s">
        <v>3707</v>
      </c>
      <c r="D77" s="46">
        <v>2012</v>
      </c>
      <c r="E77" s="46">
        <v>1</v>
      </c>
      <c r="F77" s="230">
        <v>1187</v>
      </c>
      <c r="G77" s="56">
        <v>0</v>
      </c>
      <c r="H77" s="231" t="s">
        <v>1490</v>
      </c>
      <c r="I77" s="243"/>
      <c r="EN77"/>
      <c r="EO77"/>
      <c r="EP77"/>
      <c r="EQ77"/>
      <c r="ER77"/>
      <c r="ES77"/>
      <c r="ET77"/>
      <c r="EU77"/>
      <c r="EV77"/>
      <c r="EW77"/>
      <c r="EX77"/>
      <c r="EY77"/>
      <c r="EZ77"/>
    </row>
    <row r="78" spans="1:156" s="16" customFormat="1" ht="27" x14ac:dyDescent="0.2">
      <c r="A78" s="45" t="s">
        <v>3722</v>
      </c>
      <c r="B78" s="244" t="s">
        <v>3723</v>
      </c>
      <c r="C78" s="244" t="s">
        <v>3707</v>
      </c>
      <c r="D78" s="46">
        <v>2014</v>
      </c>
      <c r="E78" s="46">
        <v>1</v>
      </c>
      <c r="F78" s="230">
        <v>1853</v>
      </c>
      <c r="G78" s="56">
        <v>849</v>
      </c>
      <c r="H78" s="231" t="s">
        <v>1490</v>
      </c>
      <c r="I78" s="243"/>
      <c r="EN78"/>
      <c r="EO78"/>
      <c r="EP78"/>
      <c r="EQ78"/>
      <c r="ER78"/>
      <c r="ES78"/>
      <c r="ET78"/>
      <c r="EU78"/>
      <c r="EV78"/>
      <c r="EW78"/>
      <c r="EX78"/>
      <c r="EY78"/>
      <c r="EZ78"/>
    </row>
    <row r="79" spans="1:156" s="16" customFormat="1" ht="27" x14ac:dyDescent="0.2">
      <c r="A79" s="45" t="s">
        <v>3724</v>
      </c>
      <c r="B79" s="244" t="s">
        <v>3725</v>
      </c>
      <c r="C79" s="244" t="s">
        <v>3726</v>
      </c>
      <c r="D79" s="46">
        <v>2009</v>
      </c>
      <c r="E79" s="46">
        <v>1</v>
      </c>
      <c r="F79" s="230">
        <v>1694</v>
      </c>
      <c r="G79" s="56">
        <v>0</v>
      </c>
      <c r="H79" s="231" t="s">
        <v>1490</v>
      </c>
      <c r="I79" s="243"/>
      <c r="EN79"/>
      <c r="EO79"/>
      <c r="EP79"/>
      <c r="EQ79"/>
      <c r="ER79"/>
      <c r="ES79"/>
      <c r="ET79"/>
      <c r="EU79"/>
      <c r="EV79"/>
      <c r="EW79"/>
      <c r="EX79"/>
      <c r="EY79"/>
      <c r="EZ79"/>
    </row>
    <row r="80" spans="1:156" s="16" customFormat="1" ht="27" x14ac:dyDescent="0.2">
      <c r="A80" s="45" t="s">
        <v>3727</v>
      </c>
      <c r="B80" s="244" t="s">
        <v>3728</v>
      </c>
      <c r="C80" s="244" t="s">
        <v>3726</v>
      </c>
      <c r="D80" s="46">
        <v>2010</v>
      </c>
      <c r="E80" s="46">
        <v>1</v>
      </c>
      <c r="F80" s="230">
        <v>1980</v>
      </c>
      <c r="G80" s="56">
        <v>0</v>
      </c>
      <c r="H80" s="231" t="s">
        <v>1490</v>
      </c>
      <c r="I80" s="243"/>
      <c r="EN80"/>
      <c r="EO80"/>
      <c r="EP80"/>
      <c r="EQ80"/>
      <c r="ER80"/>
      <c r="ES80"/>
      <c r="ET80"/>
      <c r="EU80"/>
      <c r="EV80"/>
      <c r="EW80"/>
      <c r="EX80"/>
      <c r="EY80"/>
      <c r="EZ80"/>
    </row>
    <row r="81" spans="1:156" s="16" customFormat="1" ht="27" x14ac:dyDescent="0.2">
      <c r="A81" s="45" t="s">
        <v>3729</v>
      </c>
      <c r="B81" s="244" t="s">
        <v>3730</v>
      </c>
      <c r="C81" s="244" t="s">
        <v>3726</v>
      </c>
      <c r="D81" s="46">
        <v>2011</v>
      </c>
      <c r="E81" s="46">
        <v>1</v>
      </c>
      <c r="F81" s="230">
        <v>1999</v>
      </c>
      <c r="G81" s="56">
        <v>209</v>
      </c>
      <c r="H81" s="231" t="s">
        <v>1490</v>
      </c>
      <c r="I81" s="243"/>
      <c r="EN81"/>
      <c r="EO81"/>
      <c r="EP81"/>
      <c r="EQ81"/>
      <c r="ER81"/>
      <c r="ES81"/>
      <c r="ET81"/>
      <c r="EU81"/>
      <c r="EV81"/>
      <c r="EW81"/>
      <c r="EX81"/>
      <c r="EY81"/>
      <c r="EZ81"/>
    </row>
    <row r="82" spans="1:156" s="16" customFormat="1" ht="27" x14ac:dyDescent="0.2">
      <c r="A82" s="45" t="s">
        <v>3731</v>
      </c>
      <c r="B82" s="244" t="s">
        <v>3732</v>
      </c>
      <c r="C82" s="244" t="s">
        <v>3726</v>
      </c>
      <c r="D82" s="46">
        <v>2014</v>
      </c>
      <c r="E82" s="46">
        <v>1</v>
      </c>
      <c r="F82" s="230">
        <v>1942</v>
      </c>
      <c r="G82" s="56">
        <v>869</v>
      </c>
      <c r="H82" s="231" t="s">
        <v>1490</v>
      </c>
      <c r="I82" s="243"/>
      <c r="EN82"/>
      <c r="EO82"/>
      <c r="EP82"/>
      <c r="EQ82"/>
      <c r="ER82"/>
      <c r="ES82"/>
      <c r="ET82"/>
      <c r="EU82"/>
      <c r="EV82"/>
      <c r="EW82"/>
      <c r="EX82"/>
      <c r="EY82"/>
      <c r="EZ82"/>
    </row>
    <row r="83" spans="1:156" s="16" customFormat="1" ht="27" x14ac:dyDescent="0.2">
      <c r="A83" s="45" t="s">
        <v>3733</v>
      </c>
      <c r="B83" s="49" t="s">
        <v>3734</v>
      </c>
      <c r="C83" s="244" t="s">
        <v>3707</v>
      </c>
      <c r="D83" s="46">
        <v>2012</v>
      </c>
      <c r="E83" s="46">
        <v>1</v>
      </c>
      <c r="F83" s="230">
        <v>3150</v>
      </c>
      <c r="G83" s="56">
        <v>0</v>
      </c>
      <c r="H83" s="231" t="s">
        <v>187</v>
      </c>
      <c r="I83" s="243"/>
      <c r="EN83"/>
      <c r="EO83"/>
      <c r="EP83"/>
      <c r="EQ83"/>
      <c r="ER83"/>
      <c r="ES83"/>
      <c r="ET83"/>
      <c r="EU83"/>
      <c r="EV83"/>
      <c r="EW83"/>
      <c r="EX83"/>
      <c r="EY83"/>
      <c r="EZ83"/>
    </row>
    <row r="84" spans="1:156" s="16" customFormat="1" ht="27" x14ac:dyDescent="0.2">
      <c r="A84" s="45" t="s">
        <v>3735</v>
      </c>
      <c r="B84" s="244" t="s">
        <v>3736</v>
      </c>
      <c r="C84" s="244" t="s">
        <v>3707</v>
      </c>
      <c r="D84" s="46">
        <v>2007</v>
      </c>
      <c r="E84" s="46">
        <v>1</v>
      </c>
      <c r="F84" s="230">
        <v>2909</v>
      </c>
      <c r="G84" s="56">
        <v>0</v>
      </c>
      <c r="H84" s="231" t="s">
        <v>14</v>
      </c>
      <c r="I84" s="243"/>
      <c r="EN84"/>
      <c r="EO84"/>
      <c r="EP84"/>
      <c r="EQ84"/>
      <c r="ER84"/>
      <c r="ES84"/>
      <c r="ET84"/>
      <c r="EU84"/>
      <c r="EV84"/>
      <c r="EW84"/>
      <c r="EX84"/>
      <c r="EY84"/>
      <c r="EZ84"/>
    </row>
    <row r="85" spans="1:156" s="16" customFormat="1" ht="27" x14ac:dyDescent="0.2">
      <c r="A85" s="45" t="s">
        <v>3737</v>
      </c>
      <c r="B85" s="244" t="s">
        <v>3738</v>
      </c>
      <c r="C85" s="244" t="s">
        <v>3707</v>
      </c>
      <c r="D85" s="46">
        <v>2007</v>
      </c>
      <c r="E85" s="46">
        <v>1</v>
      </c>
      <c r="F85" s="230">
        <v>1977</v>
      </c>
      <c r="G85" s="56">
        <v>0</v>
      </c>
      <c r="H85" s="231" t="s">
        <v>1490</v>
      </c>
      <c r="I85" s="243"/>
      <c r="EN85"/>
      <c r="EO85"/>
      <c r="EP85"/>
      <c r="EQ85"/>
      <c r="ER85"/>
      <c r="ES85"/>
      <c r="ET85"/>
      <c r="EU85"/>
      <c r="EV85"/>
      <c r="EW85"/>
      <c r="EX85"/>
      <c r="EY85"/>
      <c r="EZ85"/>
    </row>
    <row r="86" spans="1:156" s="16" customFormat="1" ht="27" x14ac:dyDescent="0.2">
      <c r="A86" s="45" t="s">
        <v>3739</v>
      </c>
      <c r="B86" s="244" t="s">
        <v>3740</v>
      </c>
      <c r="C86" s="244" t="s">
        <v>3707</v>
      </c>
      <c r="D86" s="46">
        <v>2010</v>
      </c>
      <c r="E86" s="46">
        <v>1</v>
      </c>
      <c r="F86" s="230">
        <v>1059</v>
      </c>
      <c r="G86" s="56">
        <v>0</v>
      </c>
      <c r="H86" s="231" t="s">
        <v>229</v>
      </c>
      <c r="I86" s="243"/>
      <c r="EN86"/>
      <c r="EO86"/>
      <c r="EP86"/>
      <c r="EQ86"/>
      <c r="ER86"/>
      <c r="ES86"/>
      <c r="ET86"/>
      <c r="EU86"/>
      <c r="EV86"/>
      <c r="EW86"/>
      <c r="EX86"/>
      <c r="EY86"/>
      <c r="EZ86"/>
    </row>
    <row r="87" spans="1:156" s="16" customFormat="1" ht="27" x14ac:dyDescent="0.2">
      <c r="A87" s="45" t="s">
        <v>3741</v>
      </c>
      <c r="B87" s="244" t="s">
        <v>3742</v>
      </c>
      <c r="C87" s="244" t="s">
        <v>3707</v>
      </c>
      <c r="D87" s="46">
        <v>2009</v>
      </c>
      <c r="E87" s="46">
        <v>1</v>
      </c>
      <c r="F87" s="230">
        <v>1482</v>
      </c>
      <c r="G87" s="56">
        <v>0</v>
      </c>
      <c r="H87" s="231" t="s">
        <v>229</v>
      </c>
      <c r="I87" s="243"/>
      <c r="EN87"/>
      <c r="EO87"/>
      <c r="EP87"/>
      <c r="EQ87"/>
      <c r="ER87"/>
      <c r="ES87"/>
      <c r="ET87"/>
      <c r="EU87"/>
      <c r="EV87"/>
      <c r="EW87"/>
      <c r="EX87"/>
      <c r="EY87"/>
      <c r="EZ87"/>
    </row>
    <row r="88" spans="1:156" s="16" customFormat="1" ht="27" x14ac:dyDescent="0.2">
      <c r="A88" s="45" t="s">
        <v>3743</v>
      </c>
      <c r="B88" s="244" t="s">
        <v>3744</v>
      </c>
      <c r="C88" s="244" t="s">
        <v>3745</v>
      </c>
      <c r="D88" s="46">
        <v>2007</v>
      </c>
      <c r="E88" s="46">
        <v>1</v>
      </c>
      <c r="F88" s="230">
        <v>1377</v>
      </c>
      <c r="G88" s="56">
        <v>0</v>
      </c>
      <c r="H88" s="231" t="s">
        <v>1490</v>
      </c>
      <c r="I88" s="243"/>
      <c r="EN88"/>
      <c r="EO88"/>
      <c r="EP88"/>
      <c r="EQ88"/>
      <c r="ER88"/>
      <c r="ES88"/>
      <c r="ET88"/>
      <c r="EU88"/>
      <c r="EV88"/>
      <c r="EW88"/>
      <c r="EX88"/>
      <c r="EY88"/>
      <c r="EZ88"/>
    </row>
    <row r="89" spans="1:156" s="16" customFormat="1" ht="13.5" x14ac:dyDescent="0.2">
      <c r="A89" s="45" t="s">
        <v>3746</v>
      </c>
      <c r="B89" s="244" t="s">
        <v>3747</v>
      </c>
      <c r="C89" s="244" t="s">
        <v>3745</v>
      </c>
      <c r="D89" s="46">
        <v>2011</v>
      </c>
      <c r="E89" s="46">
        <v>1</v>
      </c>
      <c r="F89" s="230">
        <v>1319</v>
      </c>
      <c r="G89" s="56">
        <v>27</v>
      </c>
      <c r="H89" s="231" t="s">
        <v>1490</v>
      </c>
      <c r="I89" s="243"/>
      <c r="EN89"/>
      <c r="EO89"/>
      <c r="EP89"/>
      <c r="EQ89"/>
      <c r="ER89"/>
      <c r="ES89"/>
      <c r="ET89"/>
      <c r="EU89"/>
      <c r="EV89"/>
      <c r="EW89"/>
      <c r="EX89"/>
      <c r="EY89"/>
      <c r="EZ89"/>
    </row>
    <row r="90" spans="1:156" s="16" customFormat="1" ht="13.5" x14ac:dyDescent="0.2">
      <c r="A90" s="45" t="s">
        <v>3748</v>
      </c>
      <c r="B90" s="244" t="s">
        <v>3749</v>
      </c>
      <c r="C90" s="244" t="s">
        <v>3750</v>
      </c>
      <c r="D90" s="46">
        <v>2010</v>
      </c>
      <c r="E90" s="46">
        <v>1</v>
      </c>
      <c r="F90" s="230">
        <v>2099</v>
      </c>
      <c r="G90" s="56">
        <v>0</v>
      </c>
      <c r="H90" s="231" t="s">
        <v>1490</v>
      </c>
      <c r="I90" s="243"/>
      <c r="EN90"/>
      <c r="EO90"/>
      <c r="EP90"/>
      <c r="EQ90"/>
      <c r="ER90"/>
      <c r="ES90"/>
      <c r="ET90"/>
      <c r="EU90"/>
      <c r="EV90"/>
      <c r="EW90"/>
      <c r="EX90"/>
      <c r="EY90"/>
      <c r="EZ90"/>
    </row>
    <row r="91" spans="1:156" s="16" customFormat="1" ht="27" x14ac:dyDescent="0.2">
      <c r="A91" s="45" t="s">
        <v>3751</v>
      </c>
      <c r="B91" s="244" t="s">
        <v>3752</v>
      </c>
      <c r="C91" s="244" t="s">
        <v>3707</v>
      </c>
      <c r="D91" s="46">
        <v>2007</v>
      </c>
      <c r="E91" s="46">
        <v>1</v>
      </c>
      <c r="F91" s="230">
        <v>1306</v>
      </c>
      <c r="G91" s="56">
        <v>0</v>
      </c>
      <c r="H91" s="231" t="s">
        <v>1490</v>
      </c>
      <c r="I91" s="243"/>
      <c r="EN91"/>
      <c r="EO91"/>
      <c r="EP91"/>
      <c r="EQ91"/>
      <c r="ER91"/>
      <c r="ES91"/>
      <c r="ET91"/>
      <c r="EU91"/>
      <c r="EV91"/>
      <c r="EW91"/>
      <c r="EX91"/>
      <c r="EY91"/>
      <c r="EZ91"/>
    </row>
    <row r="92" spans="1:156" s="16" customFormat="1" ht="13.5" x14ac:dyDescent="0.2">
      <c r="A92" s="45" t="s">
        <v>3753</v>
      </c>
      <c r="B92" s="244" t="s">
        <v>3754</v>
      </c>
      <c r="C92" s="245" t="s">
        <v>3755</v>
      </c>
      <c r="D92" s="46">
        <v>2008</v>
      </c>
      <c r="E92" s="46">
        <v>1</v>
      </c>
      <c r="F92" s="230">
        <v>1199</v>
      </c>
      <c r="G92" s="56">
        <v>0</v>
      </c>
      <c r="H92" s="231" t="s">
        <v>1490</v>
      </c>
      <c r="I92" s="243"/>
      <c r="EN92"/>
      <c r="EO92"/>
      <c r="EP92"/>
      <c r="EQ92"/>
      <c r="ER92"/>
      <c r="ES92"/>
      <c r="ET92"/>
      <c r="EU92"/>
      <c r="EV92"/>
      <c r="EW92"/>
      <c r="EX92"/>
      <c r="EY92"/>
      <c r="EZ92"/>
    </row>
    <row r="93" spans="1:156" s="16" customFormat="1" ht="13.5" x14ac:dyDescent="0.2">
      <c r="A93" s="45" t="s">
        <v>3756</v>
      </c>
      <c r="B93" s="244" t="s">
        <v>3757</v>
      </c>
      <c r="C93" s="245" t="s">
        <v>3755</v>
      </c>
      <c r="D93" s="46">
        <v>2015</v>
      </c>
      <c r="E93" s="46">
        <v>1</v>
      </c>
      <c r="F93" s="230">
        <v>4194</v>
      </c>
      <c r="G93" s="56">
        <v>436</v>
      </c>
      <c r="H93" s="231" t="s">
        <v>12</v>
      </c>
      <c r="I93" s="243"/>
      <c r="EN93"/>
      <c r="EO93"/>
      <c r="EP93"/>
      <c r="EQ93"/>
      <c r="ER93"/>
      <c r="ES93"/>
      <c r="ET93"/>
      <c r="EU93"/>
      <c r="EV93"/>
      <c r="EW93"/>
      <c r="EX93"/>
      <c r="EY93"/>
      <c r="EZ93"/>
    </row>
    <row r="94" spans="1:156" s="16" customFormat="1" ht="27" x14ac:dyDescent="0.2">
      <c r="A94" s="45" t="s">
        <v>3758</v>
      </c>
      <c r="B94" s="244" t="s">
        <v>3759</v>
      </c>
      <c r="C94" s="245" t="s">
        <v>3760</v>
      </c>
      <c r="D94" s="46">
        <v>2012</v>
      </c>
      <c r="E94" s="46">
        <v>1</v>
      </c>
      <c r="F94" s="230">
        <v>1004</v>
      </c>
      <c r="G94" s="56">
        <v>167</v>
      </c>
      <c r="H94" s="231" t="s">
        <v>187</v>
      </c>
      <c r="I94" s="243"/>
      <c r="EN94"/>
      <c r="EO94"/>
      <c r="EP94"/>
      <c r="EQ94"/>
      <c r="ER94"/>
      <c r="ES94"/>
      <c r="ET94"/>
      <c r="EU94"/>
      <c r="EV94"/>
      <c r="EW94"/>
      <c r="EX94"/>
      <c r="EY94"/>
      <c r="EZ94"/>
    </row>
    <row r="95" spans="1:156" s="16" customFormat="1" ht="13.5" x14ac:dyDescent="0.2">
      <c r="A95" s="45" t="s">
        <v>3761</v>
      </c>
      <c r="B95" s="244" t="s">
        <v>3762</v>
      </c>
      <c r="C95" s="245" t="s">
        <v>3760</v>
      </c>
      <c r="D95" s="46">
        <v>2007</v>
      </c>
      <c r="E95" s="46">
        <v>1</v>
      </c>
      <c r="F95" s="230">
        <v>1972</v>
      </c>
      <c r="G95" s="56">
        <v>0</v>
      </c>
      <c r="H95" s="231" t="s">
        <v>1490</v>
      </c>
      <c r="I95" s="243"/>
      <c r="EN95"/>
      <c r="EO95"/>
      <c r="EP95"/>
      <c r="EQ95"/>
      <c r="ER95"/>
      <c r="ES95"/>
      <c r="ET95"/>
      <c r="EU95"/>
      <c r="EV95"/>
      <c r="EW95"/>
      <c r="EX95"/>
      <c r="EY95"/>
      <c r="EZ95"/>
    </row>
    <row r="96" spans="1:156" s="16" customFormat="1" ht="27" x14ac:dyDescent="0.2">
      <c r="A96" s="45" t="s">
        <v>3763</v>
      </c>
      <c r="B96" s="244" t="s">
        <v>3764</v>
      </c>
      <c r="C96" s="245" t="s">
        <v>3760</v>
      </c>
      <c r="D96" s="46">
        <v>2015</v>
      </c>
      <c r="E96" s="46">
        <v>1</v>
      </c>
      <c r="F96" s="230">
        <v>1704</v>
      </c>
      <c r="G96" s="56">
        <v>106</v>
      </c>
      <c r="H96" s="231" t="s">
        <v>12</v>
      </c>
      <c r="I96" s="243"/>
      <c r="EN96"/>
      <c r="EO96"/>
      <c r="EP96"/>
      <c r="EQ96"/>
      <c r="ER96"/>
      <c r="ES96"/>
      <c r="ET96"/>
      <c r="EU96"/>
      <c r="EV96"/>
      <c r="EW96"/>
      <c r="EX96"/>
      <c r="EY96"/>
      <c r="EZ96"/>
    </row>
    <row r="97" spans="1:156" s="16" customFormat="1" ht="27" x14ac:dyDescent="0.2">
      <c r="A97" s="45" t="s">
        <v>3765</v>
      </c>
      <c r="B97" s="244" t="s">
        <v>3766</v>
      </c>
      <c r="C97" s="244" t="s">
        <v>3707</v>
      </c>
      <c r="D97" s="46">
        <v>2007</v>
      </c>
      <c r="E97" s="46">
        <v>1</v>
      </c>
      <c r="F97" s="230">
        <v>2023</v>
      </c>
      <c r="G97" s="56">
        <v>0</v>
      </c>
      <c r="H97" s="231" t="s">
        <v>1490</v>
      </c>
      <c r="I97" s="243"/>
      <c r="EN97"/>
      <c r="EO97"/>
      <c r="EP97"/>
      <c r="EQ97"/>
      <c r="ER97"/>
      <c r="ES97"/>
      <c r="ET97"/>
      <c r="EU97"/>
      <c r="EV97"/>
      <c r="EW97"/>
      <c r="EX97"/>
      <c r="EY97"/>
      <c r="EZ97"/>
    </row>
    <row r="98" spans="1:156" s="16" customFormat="1" ht="27" x14ac:dyDescent="0.2">
      <c r="A98" s="45" t="s">
        <v>3767</v>
      </c>
      <c r="B98" s="244" t="s">
        <v>3768</v>
      </c>
      <c r="C98" s="49" t="s">
        <v>3769</v>
      </c>
      <c r="D98" s="46">
        <v>2007</v>
      </c>
      <c r="E98" s="46">
        <v>1</v>
      </c>
      <c r="F98" s="230">
        <v>1451</v>
      </c>
      <c r="G98" s="56">
        <v>0</v>
      </c>
      <c r="H98" s="231" t="s">
        <v>1490</v>
      </c>
      <c r="I98" s="243"/>
      <c r="EN98"/>
      <c r="EO98"/>
      <c r="EP98"/>
      <c r="EQ98"/>
      <c r="ER98"/>
      <c r="ES98"/>
      <c r="ET98"/>
      <c r="EU98"/>
      <c r="EV98"/>
      <c r="EW98"/>
      <c r="EX98"/>
      <c r="EY98"/>
      <c r="EZ98"/>
    </row>
    <row r="99" spans="1:156" s="16" customFormat="1" ht="27" x14ac:dyDescent="0.2">
      <c r="A99" s="45" t="s">
        <v>3770</v>
      </c>
      <c r="B99" s="244" t="s">
        <v>3611</v>
      </c>
      <c r="C99" s="49" t="s">
        <v>3769</v>
      </c>
      <c r="D99" s="46">
        <v>2007</v>
      </c>
      <c r="E99" s="46">
        <v>1</v>
      </c>
      <c r="F99" s="230">
        <v>1611</v>
      </c>
      <c r="G99" s="56">
        <v>0</v>
      </c>
      <c r="H99" s="231" t="s">
        <v>1490</v>
      </c>
      <c r="I99" s="243"/>
      <c r="EN99"/>
      <c r="EO99"/>
      <c r="EP99"/>
      <c r="EQ99"/>
      <c r="ER99"/>
      <c r="ES99"/>
      <c r="ET99"/>
      <c r="EU99"/>
      <c r="EV99"/>
      <c r="EW99"/>
      <c r="EX99"/>
      <c r="EY99"/>
      <c r="EZ99"/>
    </row>
    <row r="100" spans="1:156" s="16" customFormat="1" ht="27" x14ac:dyDescent="0.2">
      <c r="A100" s="45" t="s">
        <v>3771</v>
      </c>
      <c r="B100" s="244" t="s">
        <v>3772</v>
      </c>
      <c r="C100" s="49" t="s">
        <v>3769</v>
      </c>
      <c r="D100" s="46">
        <v>2008</v>
      </c>
      <c r="E100" s="46">
        <v>1</v>
      </c>
      <c r="F100" s="230">
        <v>1518</v>
      </c>
      <c r="G100" s="56">
        <v>0</v>
      </c>
      <c r="H100" s="231" t="s">
        <v>14</v>
      </c>
      <c r="I100" s="243"/>
      <c r="EN100"/>
      <c r="EO100"/>
      <c r="EP100"/>
      <c r="EQ100"/>
      <c r="ER100"/>
      <c r="ES100"/>
      <c r="ET100"/>
      <c r="EU100"/>
      <c r="EV100"/>
      <c r="EW100"/>
      <c r="EX100"/>
      <c r="EY100"/>
      <c r="EZ100"/>
    </row>
    <row r="101" spans="1:156" s="16" customFormat="1" ht="27" x14ac:dyDescent="0.2">
      <c r="A101" s="45" t="s">
        <v>3773</v>
      </c>
      <c r="B101" s="244" t="s">
        <v>3774</v>
      </c>
      <c r="C101" s="49" t="s">
        <v>3769</v>
      </c>
      <c r="D101" s="46">
        <v>2008</v>
      </c>
      <c r="E101" s="46">
        <v>1</v>
      </c>
      <c r="F101" s="230">
        <v>2464</v>
      </c>
      <c r="G101" s="56">
        <v>0</v>
      </c>
      <c r="H101" s="231" t="s">
        <v>14</v>
      </c>
      <c r="I101" s="243"/>
      <c r="EN101"/>
      <c r="EO101"/>
      <c r="EP101"/>
      <c r="EQ101"/>
      <c r="ER101"/>
      <c r="ES101"/>
      <c r="ET101"/>
      <c r="EU101"/>
      <c r="EV101"/>
      <c r="EW101"/>
      <c r="EX101"/>
      <c r="EY101"/>
      <c r="EZ101"/>
    </row>
    <row r="102" spans="1:156" s="16" customFormat="1" ht="27" x14ac:dyDescent="0.2">
      <c r="A102" s="45" t="s">
        <v>3775</v>
      </c>
      <c r="B102" s="244" t="s">
        <v>3776</v>
      </c>
      <c r="C102" s="49" t="s">
        <v>3769</v>
      </c>
      <c r="D102" s="46">
        <v>2008</v>
      </c>
      <c r="E102" s="46">
        <v>2</v>
      </c>
      <c r="F102" s="230">
        <v>4667</v>
      </c>
      <c r="G102" s="56">
        <v>0</v>
      </c>
      <c r="H102" s="231" t="s">
        <v>14</v>
      </c>
      <c r="I102" s="243"/>
      <c r="EN102"/>
      <c r="EO102"/>
      <c r="EP102"/>
      <c r="EQ102"/>
      <c r="ER102"/>
      <c r="ES102"/>
      <c r="ET102"/>
      <c r="EU102"/>
      <c r="EV102"/>
      <c r="EW102"/>
      <c r="EX102"/>
      <c r="EY102"/>
      <c r="EZ102"/>
    </row>
    <row r="103" spans="1:156" s="16" customFormat="1" ht="27" x14ac:dyDescent="0.2">
      <c r="A103" s="45" t="s">
        <v>3777</v>
      </c>
      <c r="B103" s="244" t="s">
        <v>3778</v>
      </c>
      <c r="C103" s="49" t="s">
        <v>3769</v>
      </c>
      <c r="D103" s="46">
        <v>2008</v>
      </c>
      <c r="E103" s="46">
        <v>1</v>
      </c>
      <c r="F103" s="230">
        <v>2208</v>
      </c>
      <c r="G103" s="56">
        <v>0</v>
      </c>
      <c r="H103" s="231" t="s">
        <v>14</v>
      </c>
      <c r="I103" s="243"/>
      <c r="EN103"/>
      <c r="EO103"/>
      <c r="EP103"/>
      <c r="EQ103"/>
      <c r="ER103"/>
      <c r="ES103"/>
      <c r="ET103"/>
      <c r="EU103"/>
      <c r="EV103"/>
      <c r="EW103"/>
      <c r="EX103"/>
      <c r="EY103"/>
      <c r="EZ103"/>
    </row>
    <row r="104" spans="1:156" s="16" customFormat="1" ht="27" x14ac:dyDescent="0.2">
      <c r="A104" s="45" t="s">
        <v>3779</v>
      </c>
      <c r="B104" s="244" t="s">
        <v>3611</v>
      </c>
      <c r="C104" s="49" t="s">
        <v>3769</v>
      </c>
      <c r="D104" s="46">
        <v>2010</v>
      </c>
      <c r="E104" s="46">
        <v>1</v>
      </c>
      <c r="F104" s="230">
        <v>1715</v>
      </c>
      <c r="G104" s="56">
        <v>0</v>
      </c>
      <c r="H104" s="231" t="s">
        <v>14</v>
      </c>
      <c r="I104" s="243"/>
      <c r="EN104"/>
      <c r="EO104"/>
      <c r="EP104"/>
      <c r="EQ104"/>
      <c r="ER104"/>
      <c r="ES104"/>
      <c r="ET104"/>
      <c r="EU104"/>
      <c r="EV104"/>
      <c r="EW104"/>
      <c r="EX104"/>
      <c r="EY104"/>
      <c r="EZ104"/>
    </row>
    <row r="105" spans="1:156" s="16" customFormat="1" ht="27" x14ac:dyDescent="0.2">
      <c r="A105" s="45" t="s">
        <v>3780</v>
      </c>
      <c r="B105" s="244" t="s">
        <v>3781</v>
      </c>
      <c r="C105" s="49" t="s">
        <v>3769</v>
      </c>
      <c r="D105" s="46">
        <v>2009</v>
      </c>
      <c r="E105" s="46">
        <v>1</v>
      </c>
      <c r="F105" s="230">
        <v>1092</v>
      </c>
      <c r="G105" s="56">
        <v>436</v>
      </c>
      <c r="H105" s="231" t="s">
        <v>14</v>
      </c>
      <c r="I105" s="243"/>
      <c r="EN105"/>
      <c r="EO105"/>
      <c r="EP105"/>
      <c r="EQ105"/>
      <c r="ER105"/>
      <c r="ES105"/>
      <c r="ET105"/>
      <c r="EU105"/>
      <c r="EV105"/>
      <c r="EW105"/>
      <c r="EX105"/>
      <c r="EY105"/>
      <c r="EZ105"/>
    </row>
    <row r="106" spans="1:156" s="16" customFormat="1" ht="27" x14ac:dyDescent="0.2">
      <c r="A106" s="45" t="s">
        <v>3782</v>
      </c>
      <c r="B106" s="244" t="s">
        <v>3783</v>
      </c>
      <c r="C106" s="49" t="s">
        <v>3769</v>
      </c>
      <c r="D106" s="46">
        <v>2009</v>
      </c>
      <c r="E106" s="46">
        <v>1</v>
      </c>
      <c r="F106" s="230">
        <v>1108</v>
      </c>
      <c r="G106" s="56">
        <v>443</v>
      </c>
      <c r="H106" s="231" t="s">
        <v>14</v>
      </c>
      <c r="I106" s="243"/>
      <c r="EN106"/>
      <c r="EO106"/>
      <c r="EP106"/>
      <c r="EQ106"/>
      <c r="ER106"/>
      <c r="ES106"/>
      <c r="ET106"/>
      <c r="EU106"/>
      <c r="EV106"/>
      <c r="EW106"/>
      <c r="EX106"/>
      <c r="EY106"/>
      <c r="EZ106"/>
    </row>
    <row r="107" spans="1:156" s="16" customFormat="1" ht="27" x14ac:dyDescent="0.2">
      <c r="A107" s="45" t="s">
        <v>3784</v>
      </c>
      <c r="B107" s="244" t="s">
        <v>3785</v>
      </c>
      <c r="C107" s="49" t="s">
        <v>3769</v>
      </c>
      <c r="D107" s="46">
        <v>2009</v>
      </c>
      <c r="E107" s="46">
        <v>1</v>
      </c>
      <c r="F107" s="230">
        <v>1524</v>
      </c>
      <c r="G107" s="56">
        <v>609</v>
      </c>
      <c r="H107" s="231" t="s">
        <v>14</v>
      </c>
      <c r="I107" s="243"/>
      <c r="EN107"/>
      <c r="EO107"/>
      <c r="EP107"/>
      <c r="EQ107"/>
      <c r="ER107"/>
      <c r="ES107"/>
      <c r="ET107"/>
      <c r="EU107"/>
      <c r="EV107"/>
      <c r="EW107"/>
      <c r="EX107"/>
      <c r="EY107"/>
      <c r="EZ107"/>
    </row>
    <row r="108" spans="1:156" s="16" customFormat="1" ht="27" x14ac:dyDescent="0.2">
      <c r="A108" s="45" t="s">
        <v>3786</v>
      </c>
      <c r="B108" s="244" t="s">
        <v>3787</v>
      </c>
      <c r="C108" s="49" t="s">
        <v>3769</v>
      </c>
      <c r="D108" s="46">
        <v>2009</v>
      </c>
      <c r="E108" s="46">
        <v>1</v>
      </c>
      <c r="F108" s="230">
        <v>1364</v>
      </c>
      <c r="G108" s="56">
        <v>546</v>
      </c>
      <c r="H108" s="231" t="s">
        <v>14</v>
      </c>
      <c r="I108" s="243"/>
      <c r="EN108"/>
      <c r="EO108"/>
      <c r="EP108"/>
      <c r="EQ108"/>
      <c r="ER108"/>
      <c r="ES108"/>
      <c r="ET108"/>
      <c r="EU108"/>
      <c r="EV108"/>
      <c r="EW108"/>
      <c r="EX108"/>
      <c r="EY108"/>
      <c r="EZ108"/>
    </row>
    <row r="109" spans="1:156" s="16" customFormat="1" ht="27" x14ac:dyDescent="0.2">
      <c r="A109" s="45" t="s">
        <v>3788</v>
      </c>
      <c r="B109" s="244" t="s">
        <v>3789</v>
      </c>
      <c r="C109" s="49" t="s">
        <v>3769</v>
      </c>
      <c r="D109" s="46">
        <v>2010</v>
      </c>
      <c r="E109" s="46">
        <v>1</v>
      </c>
      <c r="F109" s="230">
        <v>1639</v>
      </c>
      <c r="G109" s="56">
        <v>210</v>
      </c>
      <c r="H109" s="231" t="s">
        <v>1490</v>
      </c>
      <c r="I109" s="243"/>
      <c r="EN109"/>
      <c r="EO109"/>
      <c r="EP109"/>
      <c r="EQ109"/>
      <c r="ER109"/>
      <c r="ES109"/>
      <c r="ET109"/>
      <c r="EU109"/>
      <c r="EV109"/>
      <c r="EW109"/>
      <c r="EX109"/>
      <c r="EY109"/>
      <c r="EZ109"/>
    </row>
    <row r="110" spans="1:156" s="16" customFormat="1" ht="27" x14ac:dyDescent="0.2">
      <c r="A110" s="45" t="s">
        <v>3790</v>
      </c>
      <c r="B110" s="244" t="s">
        <v>3791</v>
      </c>
      <c r="C110" s="49" t="s">
        <v>3769</v>
      </c>
      <c r="D110" s="46">
        <v>2011</v>
      </c>
      <c r="E110" s="46">
        <v>1</v>
      </c>
      <c r="F110" s="230">
        <v>1224</v>
      </c>
      <c r="G110" s="56">
        <v>114</v>
      </c>
      <c r="H110" s="231" t="s">
        <v>1490</v>
      </c>
      <c r="I110" s="243"/>
      <c r="EN110"/>
      <c r="EO110"/>
      <c r="EP110"/>
      <c r="EQ110"/>
      <c r="ER110"/>
      <c r="ES110"/>
      <c r="ET110"/>
      <c r="EU110"/>
      <c r="EV110"/>
      <c r="EW110"/>
      <c r="EX110"/>
      <c r="EY110"/>
      <c r="EZ110"/>
    </row>
    <row r="111" spans="1:156" s="16" customFormat="1" ht="27" x14ac:dyDescent="0.2">
      <c r="A111" s="45" t="s">
        <v>3792</v>
      </c>
      <c r="B111" s="244" t="s">
        <v>3793</v>
      </c>
      <c r="C111" s="49" t="s">
        <v>3769</v>
      </c>
      <c r="D111" s="46">
        <v>2011</v>
      </c>
      <c r="E111" s="46">
        <v>1</v>
      </c>
      <c r="F111" s="230">
        <v>1997</v>
      </c>
      <c r="G111" s="56">
        <v>187</v>
      </c>
      <c r="H111" s="231" t="s">
        <v>1490</v>
      </c>
      <c r="I111" s="243"/>
      <c r="EN111"/>
      <c r="EO111"/>
      <c r="EP111"/>
      <c r="EQ111"/>
      <c r="ER111"/>
      <c r="ES111"/>
      <c r="ET111"/>
      <c r="EU111"/>
      <c r="EV111"/>
      <c r="EW111"/>
      <c r="EX111"/>
      <c r="EY111"/>
      <c r="EZ111"/>
    </row>
    <row r="112" spans="1:156" s="16" customFormat="1" ht="27" x14ac:dyDescent="0.2">
      <c r="A112" s="45" t="s">
        <v>3794</v>
      </c>
      <c r="B112" s="244" t="s">
        <v>3795</v>
      </c>
      <c r="C112" s="49" t="s">
        <v>3769</v>
      </c>
      <c r="D112" s="46">
        <v>2012</v>
      </c>
      <c r="E112" s="46">
        <v>1</v>
      </c>
      <c r="F112" s="230">
        <v>1608</v>
      </c>
      <c r="G112" s="56">
        <v>0</v>
      </c>
      <c r="H112" s="231" t="s">
        <v>1490</v>
      </c>
      <c r="I112" s="243"/>
      <c r="EN112"/>
      <c r="EO112"/>
      <c r="EP112"/>
      <c r="EQ112"/>
      <c r="ER112"/>
      <c r="ES112"/>
      <c r="ET112"/>
      <c r="EU112"/>
      <c r="EV112"/>
      <c r="EW112"/>
      <c r="EX112"/>
      <c r="EY112"/>
      <c r="EZ112"/>
    </row>
    <row r="113" spans="1:156" s="16" customFormat="1" ht="27" x14ac:dyDescent="0.2">
      <c r="A113" s="45" t="s">
        <v>3796</v>
      </c>
      <c r="B113" s="244" t="s">
        <v>3797</v>
      </c>
      <c r="C113" s="49" t="s">
        <v>3769</v>
      </c>
      <c r="D113" s="46">
        <v>2008</v>
      </c>
      <c r="E113" s="46">
        <v>2</v>
      </c>
      <c r="F113" s="230">
        <v>24266</v>
      </c>
      <c r="G113" s="56">
        <v>0</v>
      </c>
      <c r="H113" s="231" t="s">
        <v>14</v>
      </c>
      <c r="I113" s="243"/>
      <c r="EN113"/>
      <c r="EO113"/>
      <c r="EP113"/>
      <c r="EQ113"/>
      <c r="ER113"/>
      <c r="ES113"/>
      <c r="ET113"/>
      <c r="EU113"/>
      <c r="EV113"/>
      <c r="EW113"/>
      <c r="EX113"/>
      <c r="EY113"/>
      <c r="EZ113"/>
    </row>
    <row r="114" spans="1:156" s="16" customFormat="1" ht="27" x14ac:dyDescent="0.2">
      <c r="A114" s="45" t="s">
        <v>3798</v>
      </c>
      <c r="B114" s="244" t="s">
        <v>3799</v>
      </c>
      <c r="C114" s="49" t="s">
        <v>3769</v>
      </c>
      <c r="D114" s="46">
        <v>2009</v>
      </c>
      <c r="E114" s="46">
        <v>1</v>
      </c>
      <c r="F114" s="230">
        <v>1107</v>
      </c>
      <c r="G114" s="230">
        <v>0</v>
      </c>
      <c r="H114" s="231" t="s">
        <v>14</v>
      </c>
      <c r="I114" s="243"/>
      <c r="EN114"/>
      <c r="EO114"/>
      <c r="EP114"/>
      <c r="EQ114"/>
      <c r="ER114"/>
      <c r="ES114"/>
      <c r="ET114"/>
      <c r="EU114"/>
      <c r="EV114"/>
      <c r="EW114"/>
      <c r="EX114"/>
      <c r="EY114"/>
      <c r="EZ114"/>
    </row>
    <row r="115" spans="1:156" s="16" customFormat="1" ht="27" x14ac:dyDescent="0.2">
      <c r="A115" s="45" t="s">
        <v>3800</v>
      </c>
      <c r="B115" s="244" t="s">
        <v>3801</v>
      </c>
      <c r="C115" s="49" t="s">
        <v>3802</v>
      </c>
      <c r="D115" s="46">
        <v>2015</v>
      </c>
      <c r="E115" s="46">
        <v>1</v>
      </c>
      <c r="F115" s="230">
        <v>10786</v>
      </c>
      <c r="G115" s="230">
        <v>10786</v>
      </c>
      <c r="H115" s="231" t="s">
        <v>12</v>
      </c>
      <c r="I115" s="243"/>
      <c r="EN115"/>
      <c r="EO115"/>
      <c r="EP115"/>
      <c r="EQ115"/>
      <c r="ER115"/>
      <c r="ES115"/>
      <c r="ET115"/>
      <c r="EU115"/>
      <c r="EV115"/>
      <c r="EW115"/>
      <c r="EX115"/>
      <c r="EY115"/>
      <c r="EZ115"/>
    </row>
    <row r="116" spans="1:156" s="16" customFormat="1" ht="27" x14ac:dyDescent="0.2">
      <c r="A116" s="45" t="s">
        <v>3803</v>
      </c>
      <c r="B116" s="244" t="s">
        <v>3804</v>
      </c>
      <c r="C116" s="49" t="s">
        <v>3769</v>
      </c>
      <c r="D116" s="46">
        <v>2009</v>
      </c>
      <c r="E116" s="46">
        <v>1</v>
      </c>
      <c r="F116" s="230">
        <v>1434</v>
      </c>
      <c r="G116" s="230">
        <v>0</v>
      </c>
      <c r="H116" s="231" t="s">
        <v>14</v>
      </c>
      <c r="I116" s="243"/>
      <c r="EN116"/>
      <c r="EO116"/>
      <c r="EP116"/>
      <c r="EQ116"/>
      <c r="ER116"/>
      <c r="ES116"/>
      <c r="ET116"/>
      <c r="EU116"/>
      <c r="EV116"/>
      <c r="EW116"/>
      <c r="EX116"/>
      <c r="EY116"/>
      <c r="EZ116"/>
    </row>
    <row r="117" spans="1:156" s="16" customFormat="1" ht="27" x14ac:dyDescent="0.2">
      <c r="A117" s="45" t="s">
        <v>3805</v>
      </c>
      <c r="B117" s="244" t="s">
        <v>3806</v>
      </c>
      <c r="C117" s="244" t="s">
        <v>3807</v>
      </c>
      <c r="D117" s="46">
        <v>2009</v>
      </c>
      <c r="E117" s="46">
        <v>1</v>
      </c>
      <c r="F117" s="230">
        <v>1200</v>
      </c>
      <c r="G117" s="230">
        <v>0</v>
      </c>
      <c r="H117" s="231" t="s">
        <v>1490</v>
      </c>
      <c r="I117" s="243"/>
      <c r="EN117"/>
      <c r="EO117"/>
      <c r="EP117"/>
      <c r="EQ117"/>
      <c r="ER117"/>
      <c r="ES117"/>
      <c r="ET117"/>
      <c r="EU117"/>
      <c r="EV117"/>
      <c r="EW117"/>
      <c r="EX117"/>
      <c r="EY117"/>
      <c r="EZ117"/>
    </row>
    <row r="118" spans="1:156" s="16" customFormat="1" ht="27" x14ac:dyDescent="0.2">
      <c r="A118" s="45" t="s">
        <v>3808</v>
      </c>
      <c r="B118" s="228" t="s">
        <v>3611</v>
      </c>
      <c r="C118" s="229" t="s">
        <v>3769</v>
      </c>
      <c r="D118" s="46">
        <v>2010</v>
      </c>
      <c r="E118" s="46">
        <v>1</v>
      </c>
      <c r="F118" s="230">
        <v>1157</v>
      </c>
      <c r="G118" s="230">
        <v>0</v>
      </c>
      <c r="H118" s="231" t="s">
        <v>14</v>
      </c>
      <c r="I118" s="243"/>
      <c r="EN118"/>
      <c r="EO118"/>
      <c r="EP118"/>
      <c r="EQ118"/>
      <c r="ER118"/>
      <c r="ES118"/>
      <c r="ET118"/>
      <c r="EU118"/>
      <c r="EV118"/>
      <c r="EW118"/>
      <c r="EX118"/>
      <c r="EY118"/>
      <c r="EZ118"/>
    </row>
    <row r="119" spans="1:156" s="16" customFormat="1" ht="27" x14ac:dyDescent="0.2">
      <c r="A119" s="45" t="s">
        <v>3809</v>
      </c>
      <c r="B119" s="228" t="s">
        <v>3810</v>
      </c>
      <c r="C119" s="229" t="s">
        <v>3769</v>
      </c>
      <c r="D119" s="46">
        <v>2009</v>
      </c>
      <c r="E119" s="46">
        <v>1</v>
      </c>
      <c r="F119" s="230">
        <v>1100</v>
      </c>
      <c r="G119" s="230">
        <v>0</v>
      </c>
      <c r="H119" s="231" t="s">
        <v>14</v>
      </c>
      <c r="I119" s="243"/>
      <c r="EN119"/>
      <c r="EO119"/>
      <c r="EP119"/>
      <c r="EQ119"/>
      <c r="ER119"/>
      <c r="ES119"/>
      <c r="ET119"/>
      <c r="EU119"/>
      <c r="EV119"/>
      <c r="EW119"/>
      <c r="EX119"/>
      <c r="EY119"/>
      <c r="EZ119"/>
    </row>
    <row r="120" spans="1:156" s="16" customFormat="1" ht="27" x14ac:dyDescent="0.2">
      <c r="A120" s="45" t="s">
        <v>3811</v>
      </c>
      <c r="B120" s="228" t="s">
        <v>3812</v>
      </c>
      <c r="C120" s="229" t="s">
        <v>3769</v>
      </c>
      <c r="D120" s="46">
        <v>2009</v>
      </c>
      <c r="E120" s="46">
        <v>1</v>
      </c>
      <c r="F120" s="230">
        <v>1171</v>
      </c>
      <c r="G120" s="230">
        <v>0</v>
      </c>
      <c r="H120" s="231" t="s">
        <v>14</v>
      </c>
      <c r="I120" s="243"/>
      <c r="EN120"/>
      <c r="EO120"/>
      <c r="EP120"/>
      <c r="EQ120"/>
      <c r="ER120"/>
      <c r="ES120"/>
      <c r="ET120"/>
      <c r="EU120"/>
      <c r="EV120"/>
      <c r="EW120"/>
      <c r="EX120"/>
      <c r="EY120"/>
      <c r="EZ120"/>
    </row>
    <row r="121" spans="1:156" s="16" customFormat="1" ht="27" x14ac:dyDescent="0.2">
      <c r="A121" s="45" t="s">
        <v>3813</v>
      </c>
      <c r="B121" s="228" t="s">
        <v>3814</v>
      </c>
      <c r="C121" s="229" t="s">
        <v>3769</v>
      </c>
      <c r="D121" s="46">
        <v>2010</v>
      </c>
      <c r="E121" s="46">
        <v>1</v>
      </c>
      <c r="F121" s="230">
        <v>1070</v>
      </c>
      <c r="G121" s="230">
        <v>481</v>
      </c>
      <c r="H121" s="231" t="s">
        <v>14</v>
      </c>
      <c r="I121" s="243"/>
      <c r="EN121"/>
      <c r="EO121"/>
      <c r="EP121"/>
      <c r="EQ121"/>
      <c r="ER121"/>
      <c r="ES121"/>
      <c r="ET121"/>
      <c r="EU121"/>
      <c r="EV121"/>
      <c r="EW121"/>
      <c r="EX121"/>
      <c r="EY121"/>
      <c r="EZ121"/>
    </row>
    <row r="122" spans="1:156" s="16" customFormat="1" ht="27" x14ac:dyDescent="0.2">
      <c r="A122" s="45" t="s">
        <v>3815</v>
      </c>
      <c r="B122" s="228" t="s">
        <v>3816</v>
      </c>
      <c r="C122" s="229" t="s">
        <v>3769</v>
      </c>
      <c r="D122" s="46">
        <v>2010</v>
      </c>
      <c r="E122" s="46">
        <v>1</v>
      </c>
      <c r="F122" s="230">
        <v>4542</v>
      </c>
      <c r="G122" s="230">
        <v>2119</v>
      </c>
      <c r="H122" s="231" t="s">
        <v>14</v>
      </c>
      <c r="I122" s="243"/>
      <c r="EN122"/>
      <c r="EO122"/>
      <c r="EP122"/>
      <c r="EQ122"/>
      <c r="ER122"/>
      <c r="ES122"/>
      <c r="ET122"/>
      <c r="EU122"/>
      <c r="EV122"/>
      <c r="EW122"/>
      <c r="EX122"/>
      <c r="EY122"/>
      <c r="EZ122"/>
    </row>
    <row r="123" spans="1:156" s="16" customFormat="1" ht="27" x14ac:dyDescent="0.2">
      <c r="A123" s="45" t="s">
        <v>3817</v>
      </c>
      <c r="B123" s="228" t="s">
        <v>3818</v>
      </c>
      <c r="C123" s="229" t="s">
        <v>3769</v>
      </c>
      <c r="D123" s="46">
        <v>2010</v>
      </c>
      <c r="E123" s="46">
        <v>1</v>
      </c>
      <c r="F123" s="230">
        <v>2150</v>
      </c>
      <c r="G123" s="230">
        <v>1003</v>
      </c>
      <c r="H123" s="231" t="s">
        <v>14</v>
      </c>
      <c r="I123" s="243"/>
      <c r="EN123"/>
      <c r="EO123"/>
      <c r="EP123"/>
      <c r="EQ123"/>
      <c r="ER123"/>
      <c r="ES123"/>
      <c r="ET123"/>
      <c r="EU123"/>
      <c r="EV123"/>
      <c r="EW123"/>
      <c r="EX123"/>
      <c r="EY123"/>
      <c r="EZ123"/>
    </row>
    <row r="124" spans="1:156" s="16" customFormat="1" ht="27" x14ac:dyDescent="0.2">
      <c r="A124" s="45" t="s">
        <v>3819</v>
      </c>
      <c r="B124" s="228" t="s">
        <v>3611</v>
      </c>
      <c r="C124" s="229" t="s">
        <v>3769</v>
      </c>
      <c r="D124" s="46">
        <v>2011</v>
      </c>
      <c r="E124" s="46">
        <v>1</v>
      </c>
      <c r="F124" s="230">
        <v>1835</v>
      </c>
      <c r="G124" s="230">
        <v>76</v>
      </c>
      <c r="H124" s="231" t="s">
        <v>14</v>
      </c>
      <c r="I124" s="243"/>
      <c r="EN124"/>
      <c r="EO124"/>
      <c r="EP124"/>
      <c r="EQ124"/>
      <c r="ER124"/>
      <c r="ES124"/>
      <c r="ET124"/>
      <c r="EU124"/>
      <c r="EV124"/>
      <c r="EW124"/>
      <c r="EX124"/>
      <c r="EY124"/>
      <c r="EZ124"/>
    </row>
    <row r="125" spans="1:156" s="16" customFormat="1" ht="27" x14ac:dyDescent="0.2">
      <c r="A125" s="45" t="s">
        <v>3820</v>
      </c>
      <c r="B125" s="228" t="s">
        <v>3821</v>
      </c>
      <c r="C125" s="229" t="s">
        <v>3769</v>
      </c>
      <c r="D125" s="46">
        <v>2012</v>
      </c>
      <c r="E125" s="46">
        <v>1</v>
      </c>
      <c r="F125" s="230">
        <v>2036</v>
      </c>
      <c r="G125" s="230">
        <v>0</v>
      </c>
      <c r="H125" s="231" t="s">
        <v>14</v>
      </c>
      <c r="I125" s="243"/>
      <c r="EN125"/>
      <c r="EO125"/>
      <c r="EP125"/>
      <c r="EQ125"/>
      <c r="ER125"/>
      <c r="ES125"/>
      <c r="ET125"/>
      <c r="EU125"/>
      <c r="EV125"/>
      <c r="EW125"/>
      <c r="EX125"/>
      <c r="EY125"/>
      <c r="EZ125"/>
    </row>
    <row r="126" spans="1:156" s="16" customFormat="1" ht="27" x14ac:dyDescent="0.2">
      <c r="A126" s="45" t="s">
        <v>3822</v>
      </c>
      <c r="B126" s="228" t="s">
        <v>3823</v>
      </c>
      <c r="C126" s="229" t="s">
        <v>3807</v>
      </c>
      <c r="D126" s="46">
        <v>2016</v>
      </c>
      <c r="E126" s="46">
        <v>1</v>
      </c>
      <c r="F126" s="230">
        <v>1237</v>
      </c>
      <c r="G126" s="230">
        <v>605</v>
      </c>
      <c r="H126" s="231" t="s">
        <v>1490</v>
      </c>
      <c r="I126" s="243"/>
      <c r="EN126"/>
      <c r="EO126"/>
      <c r="EP126"/>
      <c r="EQ126"/>
      <c r="ER126"/>
      <c r="ES126"/>
      <c r="ET126"/>
      <c r="EU126"/>
      <c r="EV126"/>
      <c r="EW126"/>
      <c r="EX126"/>
      <c r="EY126"/>
      <c r="EZ126"/>
    </row>
    <row r="127" spans="1:156" s="16" customFormat="1" ht="13.5" x14ac:dyDescent="0.2">
      <c r="A127" s="45" t="s">
        <v>3824</v>
      </c>
      <c r="B127" s="228" t="s">
        <v>3825</v>
      </c>
      <c r="C127" s="229" t="s">
        <v>3652</v>
      </c>
      <c r="D127" s="46">
        <v>2016</v>
      </c>
      <c r="E127" s="46">
        <v>1</v>
      </c>
      <c r="F127" s="230">
        <v>1005</v>
      </c>
      <c r="G127" s="230">
        <v>754</v>
      </c>
      <c r="H127" s="231" t="s">
        <v>14</v>
      </c>
      <c r="I127" s="243"/>
      <c r="EN127"/>
      <c r="EO127"/>
      <c r="EP127"/>
      <c r="EQ127"/>
      <c r="ER127"/>
      <c r="ES127"/>
      <c r="ET127"/>
      <c r="EU127"/>
      <c r="EV127"/>
      <c r="EW127"/>
      <c r="EX127"/>
      <c r="EY127"/>
      <c r="EZ127"/>
    </row>
    <row r="128" spans="1:156" s="16" customFormat="1" ht="13.5" x14ac:dyDescent="0.2">
      <c r="A128" s="45" t="s">
        <v>3826</v>
      </c>
      <c r="B128" s="228" t="s">
        <v>3827</v>
      </c>
      <c r="C128" s="229" t="s">
        <v>3828</v>
      </c>
      <c r="D128" s="46">
        <v>2016</v>
      </c>
      <c r="E128" s="46">
        <v>1</v>
      </c>
      <c r="F128" s="230">
        <v>1382</v>
      </c>
      <c r="G128" s="230">
        <v>691</v>
      </c>
      <c r="H128" s="231" t="s">
        <v>14</v>
      </c>
      <c r="I128" s="243"/>
      <c r="EN128"/>
      <c r="EO128"/>
      <c r="EP128"/>
      <c r="EQ128"/>
      <c r="ER128"/>
      <c r="ES128"/>
      <c r="ET128"/>
      <c r="EU128"/>
      <c r="EV128"/>
      <c r="EW128"/>
      <c r="EX128"/>
      <c r="EY128"/>
      <c r="EZ128"/>
    </row>
    <row r="129" spans="1:156" s="16" customFormat="1" ht="27" x14ac:dyDescent="0.2">
      <c r="A129" s="45" t="s">
        <v>3829</v>
      </c>
      <c r="B129" s="228" t="s">
        <v>3830</v>
      </c>
      <c r="C129" s="229" t="s">
        <v>3831</v>
      </c>
      <c r="D129" s="46">
        <v>2016</v>
      </c>
      <c r="E129" s="46">
        <v>1</v>
      </c>
      <c r="F129" s="230">
        <v>1013</v>
      </c>
      <c r="G129" s="230">
        <v>764</v>
      </c>
      <c r="H129" s="231" t="s">
        <v>14</v>
      </c>
      <c r="I129" s="243"/>
      <c r="EN129"/>
      <c r="EO129"/>
      <c r="EP129"/>
      <c r="EQ129"/>
      <c r="ER129"/>
      <c r="ES129"/>
      <c r="ET129"/>
      <c r="EU129"/>
      <c r="EV129"/>
      <c r="EW129"/>
      <c r="EX129"/>
      <c r="EY129"/>
      <c r="EZ129"/>
    </row>
    <row r="130" spans="1:156" s="16" customFormat="1" ht="27" x14ac:dyDescent="0.2">
      <c r="A130" s="45" t="s">
        <v>3832</v>
      </c>
      <c r="B130" s="228" t="s">
        <v>3833</v>
      </c>
      <c r="C130" s="229" t="s">
        <v>3807</v>
      </c>
      <c r="D130" s="46">
        <v>2017</v>
      </c>
      <c r="E130" s="46">
        <v>1</v>
      </c>
      <c r="F130" s="230">
        <v>1487</v>
      </c>
      <c r="G130" s="230">
        <v>1332</v>
      </c>
      <c r="H130" s="231" t="s">
        <v>1490</v>
      </c>
      <c r="I130" s="243"/>
      <c r="EN130"/>
      <c r="EO130"/>
      <c r="EP130"/>
      <c r="EQ130"/>
      <c r="ER130"/>
      <c r="ES130"/>
      <c r="ET130"/>
      <c r="EU130"/>
      <c r="EV130"/>
      <c r="EW130"/>
      <c r="EX130"/>
      <c r="EY130"/>
      <c r="EZ130"/>
    </row>
    <row r="131" spans="1:156" s="16" customFormat="1" ht="27" x14ac:dyDescent="0.2">
      <c r="A131" s="45" t="s">
        <v>3834</v>
      </c>
      <c r="B131" s="228" t="s">
        <v>3835</v>
      </c>
      <c r="C131" s="229" t="s">
        <v>3836</v>
      </c>
      <c r="D131" s="46">
        <v>2017</v>
      </c>
      <c r="E131" s="46">
        <v>1</v>
      </c>
      <c r="F131" s="230">
        <v>1563</v>
      </c>
      <c r="G131" s="230">
        <v>1139</v>
      </c>
      <c r="H131" s="231" t="s">
        <v>1490</v>
      </c>
      <c r="I131" s="243"/>
      <c r="EN131"/>
      <c r="EO131"/>
      <c r="EP131"/>
      <c r="EQ131"/>
      <c r="ER131"/>
      <c r="ES131"/>
      <c r="ET131"/>
      <c r="EU131"/>
      <c r="EV131"/>
      <c r="EW131"/>
      <c r="EX131"/>
      <c r="EY131"/>
      <c r="EZ131"/>
    </row>
    <row r="132" spans="1:156" s="16" customFormat="1" ht="27" x14ac:dyDescent="0.2">
      <c r="A132" s="45" t="s">
        <v>3837</v>
      </c>
      <c r="B132" s="228" t="s">
        <v>3838</v>
      </c>
      <c r="C132" s="229" t="s">
        <v>3614</v>
      </c>
      <c r="D132" s="46">
        <v>2018</v>
      </c>
      <c r="E132" s="46">
        <v>1</v>
      </c>
      <c r="F132" s="230">
        <v>1008</v>
      </c>
      <c r="G132" s="230">
        <v>955</v>
      </c>
      <c r="H132" s="231" t="s">
        <v>187</v>
      </c>
      <c r="I132" s="243"/>
      <c r="EN132"/>
      <c r="EO132"/>
      <c r="EP132"/>
      <c r="EQ132"/>
      <c r="ER132"/>
      <c r="ES132"/>
      <c r="ET132"/>
      <c r="EU132"/>
      <c r="EV132"/>
      <c r="EW132"/>
      <c r="EX132"/>
      <c r="EY132"/>
      <c r="EZ132"/>
    </row>
    <row r="133" spans="1:156" s="16" customFormat="1" ht="27" x14ac:dyDescent="0.2">
      <c r="A133" s="45" t="s">
        <v>3839</v>
      </c>
      <c r="B133" s="228" t="s">
        <v>3840</v>
      </c>
      <c r="C133" s="229" t="s">
        <v>3841</v>
      </c>
      <c r="D133" s="46">
        <v>2018</v>
      </c>
      <c r="E133" s="46">
        <v>1</v>
      </c>
      <c r="F133" s="230">
        <v>1022</v>
      </c>
      <c r="G133" s="230">
        <v>0</v>
      </c>
      <c r="H133" s="231" t="s">
        <v>229</v>
      </c>
      <c r="I133" s="243"/>
      <c r="EN133"/>
      <c r="EO133"/>
      <c r="EP133"/>
      <c r="EQ133"/>
      <c r="ER133"/>
      <c r="ES133"/>
      <c r="ET133"/>
      <c r="EU133"/>
      <c r="EV133"/>
      <c r="EW133"/>
      <c r="EX133"/>
      <c r="EY133"/>
      <c r="EZ133"/>
    </row>
    <row r="134" spans="1:156" s="16" customFormat="1" ht="14.25" thickBot="1" x14ac:dyDescent="0.25">
      <c r="A134" s="45" t="s">
        <v>3842</v>
      </c>
      <c r="B134" s="228" t="s">
        <v>3843</v>
      </c>
      <c r="C134" s="229" t="s">
        <v>3844</v>
      </c>
      <c r="D134" s="46">
        <v>2017</v>
      </c>
      <c r="E134" s="46">
        <v>1</v>
      </c>
      <c r="F134" s="230">
        <v>1164</v>
      </c>
      <c r="G134" s="230">
        <v>933</v>
      </c>
      <c r="H134" s="231" t="s">
        <v>14</v>
      </c>
      <c r="I134" s="243"/>
      <c r="EN134"/>
      <c r="EO134"/>
      <c r="EP134"/>
      <c r="EQ134"/>
      <c r="ER134"/>
      <c r="ES134"/>
      <c r="ET134"/>
      <c r="EU134"/>
      <c r="EV134"/>
      <c r="EW134"/>
      <c r="EX134"/>
      <c r="EY134"/>
      <c r="EZ134"/>
    </row>
    <row r="135" spans="1:156" s="16" customFormat="1" ht="14.25" thickBot="1" x14ac:dyDescent="0.25">
      <c r="A135" s="234"/>
      <c r="B135" s="236" t="s">
        <v>3845</v>
      </c>
      <c r="C135" s="236"/>
      <c r="D135" s="237"/>
      <c r="E135" s="238"/>
      <c r="F135" s="239"/>
      <c r="G135" s="239"/>
      <c r="H135" s="240"/>
      <c r="I135" s="241"/>
      <c r="J135" s="241"/>
      <c r="EN135"/>
      <c r="EO135"/>
      <c r="EP135"/>
      <c r="EQ135"/>
      <c r="ER135"/>
      <c r="ES135"/>
      <c r="ET135"/>
      <c r="EU135"/>
      <c r="EV135"/>
      <c r="EW135"/>
      <c r="EX135"/>
      <c r="EY135"/>
      <c r="EZ135"/>
    </row>
    <row r="136" spans="1:156" s="16" customFormat="1" ht="27" x14ac:dyDescent="0.2">
      <c r="A136" s="45">
        <v>127</v>
      </c>
      <c r="B136" s="228" t="s">
        <v>3846</v>
      </c>
      <c r="C136" s="229" t="s">
        <v>3847</v>
      </c>
      <c r="D136" s="46">
        <v>39294</v>
      </c>
      <c r="E136" s="46">
        <v>1</v>
      </c>
      <c r="F136" s="230">
        <v>8170.7</v>
      </c>
      <c r="G136" s="230">
        <v>0</v>
      </c>
      <c r="H136" s="231" t="s">
        <v>1490</v>
      </c>
      <c r="I136" s="243"/>
      <c r="EN136"/>
      <c r="EO136"/>
      <c r="EP136"/>
      <c r="EQ136"/>
      <c r="ER136"/>
      <c r="ES136"/>
      <c r="ET136"/>
      <c r="EU136"/>
      <c r="EV136"/>
      <c r="EW136"/>
      <c r="EX136"/>
      <c r="EY136"/>
      <c r="EZ136"/>
    </row>
    <row r="137" spans="1:156" s="16" customFormat="1" ht="27" x14ac:dyDescent="0.2">
      <c r="A137" s="45">
        <v>128</v>
      </c>
      <c r="B137" s="228" t="s">
        <v>3848</v>
      </c>
      <c r="C137" s="229" t="s">
        <v>3847</v>
      </c>
      <c r="D137" s="46">
        <v>39325</v>
      </c>
      <c r="E137" s="46">
        <v>1</v>
      </c>
      <c r="F137" s="230">
        <v>3927</v>
      </c>
      <c r="G137" s="230">
        <v>0</v>
      </c>
      <c r="H137" s="231" t="s">
        <v>1490</v>
      </c>
      <c r="I137" s="243"/>
      <c r="EN137"/>
      <c r="EO137"/>
      <c r="EP137"/>
      <c r="EQ137"/>
      <c r="ER137"/>
      <c r="ES137"/>
      <c r="ET137"/>
      <c r="EU137"/>
      <c r="EV137"/>
      <c r="EW137"/>
      <c r="EX137"/>
      <c r="EY137"/>
      <c r="EZ137"/>
    </row>
    <row r="138" spans="1:156" s="16" customFormat="1" ht="13.5" x14ac:dyDescent="0.2">
      <c r="A138" s="10">
        <v>129</v>
      </c>
      <c r="B138" s="228" t="s">
        <v>3849</v>
      </c>
      <c r="C138" s="229" t="s">
        <v>3850</v>
      </c>
      <c r="D138" s="46">
        <v>39355</v>
      </c>
      <c r="E138" s="46">
        <v>1</v>
      </c>
      <c r="F138" s="230">
        <v>1747.3</v>
      </c>
      <c r="G138" s="230">
        <v>0</v>
      </c>
      <c r="H138" s="231" t="s">
        <v>1490</v>
      </c>
      <c r="I138" s="243"/>
      <c r="EN138"/>
      <c r="EO138"/>
      <c r="EP138"/>
      <c r="EQ138"/>
      <c r="ER138"/>
      <c r="ES138"/>
      <c r="ET138"/>
      <c r="EU138"/>
      <c r="EV138"/>
      <c r="EW138"/>
      <c r="EX138"/>
      <c r="EY138"/>
      <c r="EZ138"/>
    </row>
    <row r="139" spans="1:156" s="16" customFormat="1" ht="27" x14ac:dyDescent="0.2">
      <c r="A139" s="10">
        <v>130</v>
      </c>
      <c r="B139" s="228" t="s">
        <v>3851</v>
      </c>
      <c r="C139" s="229" t="s">
        <v>3847</v>
      </c>
      <c r="D139" s="46">
        <v>39385</v>
      </c>
      <c r="E139" s="46">
        <v>1</v>
      </c>
      <c r="F139" s="230">
        <v>1600</v>
      </c>
      <c r="G139" s="230">
        <v>0</v>
      </c>
      <c r="H139" s="231" t="s">
        <v>1490</v>
      </c>
      <c r="I139" s="243"/>
      <c r="EN139"/>
      <c r="EO139"/>
      <c r="EP139"/>
      <c r="EQ139"/>
      <c r="ER139"/>
      <c r="ES139"/>
      <c r="ET139"/>
      <c r="EU139"/>
      <c r="EV139"/>
      <c r="EW139"/>
      <c r="EX139"/>
      <c r="EY139"/>
      <c r="EZ139"/>
    </row>
    <row r="140" spans="1:156" s="16" customFormat="1" ht="27" x14ac:dyDescent="0.2">
      <c r="A140" s="10">
        <v>131</v>
      </c>
      <c r="B140" s="228" t="s">
        <v>3852</v>
      </c>
      <c r="C140" s="229" t="s">
        <v>3847</v>
      </c>
      <c r="D140" s="46">
        <v>39447</v>
      </c>
      <c r="E140" s="46">
        <v>1</v>
      </c>
      <c r="F140" s="230">
        <v>2801.4</v>
      </c>
      <c r="G140" s="230">
        <v>0</v>
      </c>
      <c r="H140" s="231" t="s">
        <v>3853</v>
      </c>
      <c r="I140" s="243"/>
      <c r="EN140"/>
      <c r="EO140"/>
      <c r="EP140"/>
      <c r="EQ140"/>
      <c r="ER140"/>
      <c r="ES140"/>
      <c r="ET140"/>
      <c r="EU140"/>
      <c r="EV140"/>
      <c r="EW140"/>
      <c r="EX140"/>
      <c r="EY140"/>
      <c r="EZ140"/>
    </row>
    <row r="141" spans="1:156" s="16" customFormat="1" ht="27" x14ac:dyDescent="0.2">
      <c r="A141" s="10">
        <v>132</v>
      </c>
      <c r="B141" s="228" t="s">
        <v>3854</v>
      </c>
      <c r="C141" s="229" t="s">
        <v>3847</v>
      </c>
      <c r="D141" s="46">
        <v>39538</v>
      </c>
      <c r="E141" s="46">
        <v>1</v>
      </c>
      <c r="F141" s="230">
        <v>1237.5999999999999</v>
      </c>
      <c r="G141" s="230">
        <v>0</v>
      </c>
      <c r="H141" s="231" t="s">
        <v>1490</v>
      </c>
      <c r="I141" s="243"/>
      <c r="EN141"/>
      <c r="EO141"/>
      <c r="EP141"/>
      <c r="EQ141"/>
      <c r="ER141"/>
      <c r="ES141"/>
      <c r="ET141"/>
      <c r="EU141"/>
      <c r="EV141"/>
      <c r="EW141"/>
      <c r="EX141"/>
      <c r="EY141"/>
      <c r="EZ141"/>
    </row>
    <row r="142" spans="1:156" s="16" customFormat="1" ht="27" x14ac:dyDescent="0.2">
      <c r="A142" s="10">
        <v>133</v>
      </c>
      <c r="B142" s="228" t="s">
        <v>3855</v>
      </c>
      <c r="C142" s="229" t="s">
        <v>3856</v>
      </c>
      <c r="D142" s="46">
        <v>39599</v>
      </c>
      <c r="E142" s="46">
        <v>1</v>
      </c>
      <c r="F142" s="230">
        <v>1910.2</v>
      </c>
      <c r="G142" s="230">
        <v>0</v>
      </c>
      <c r="H142" s="231" t="s">
        <v>1490</v>
      </c>
      <c r="I142" s="243"/>
      <c r="EN142"/>
      <c r="EO142"/>
      <c r="EP142"/>
      <c r="EQ142"/>
      <c r="ER142"/>
      <c r="ES142"/>
      <c r="ET142"/>
      <c r="EU142"/>
      <c r="EV142"/>
      <c r="EW142"/>
      <c r="EX142"/>
      <c r="EY142"/>
      <c r="EZ142"/>
    </row>
    <row r="143" spans="1:156" s="16" customFormat="1" ht="27" x14ac:dyDescent="0.2">
      <c r="A143" s="10">
        <v>134</v>
      </c>
      <c r="B143" s="228" t="s">
        <v>3857</v>
      </c>
      <c r="C143" s="229" t="s">
        <v>3856</v>
      </c>
      <c r="D143" s="46">
        <v>39599</v>
      </c>
      <c r="E143" s="46">
        <v>1</v>
      </c>
      <c r="F143" s="230">
        <v>1277.9000000000001</v>
      </c>
      <c r="G143" s="230">
        <v>0</v>
      </c>
      <c r="H143" s="231" t="s">
        <v>1490</v>
      </c>
      <c r="I143" s="243"/>
      <c r="EN143"/>
      <c r="EO143"/>
      <c r="EP143"/>
      <c r="EQ143"/>
      <c r="ER143"/>
      <c r="ES143"/>
      <c r="ET143"/>
      <c r="EU143"/>
      <c r="EV143"/>
      <c r="EW143"/>
      <c r="EX143"/>
      <c r="EY143"/>
      <c r="EZ143"/>
    </row>
    <row r="144" spans="1:156" s="16" customFormat="1" ht="27" x14ac:dyDescent="0.2">
      <c r="A144" s="10">
        <v>135</v>
      </c>
      <c r="B144" s="228" t="s">
        <v>3858</v>
      </c>
      <c r="C144" s="229" t="s">
        <v>3847</v>
      </c>
      <c r="D144" s="46">
        <v>39629</v>
      </c>
      <c r="E144" s="46">
        <v>1</v>
      </c>
      <c r="F144" s="230">
        <v>1446.3</v>
      </c>
      <c r="G144" s="230">
        <v>0</v>
      </c>
      <c r="H144" s="231" t="s">
        <v>229</v>
      </c>
      <c r="I144" s="243"/>
      <c r="EN144"/>
      <c r="EO144"/>
      <c r="EP144"/>
      <c r="EQ144"/>
      <c r="ER144"/>
      <c r="ES144"/>
      <c r="ET144"/>
      <c r="EU144"/>
      <c r="EV144"/>
      <c r="EW144"/>
      <c r="EX144"/>
      <c r="EY144"/>
      <c r="EZ144"/>
    </row>
    <row r="145" spans="1:156" s="16" customFormat="1" ht="27" x14ac:dyDescent="0.2">
      <c r="A145" s="10">
        <v>136</v>
      </c>
      <c r="B145" s="228" t="s">
        <v>3859</v>
      </c>
      <c r="C145" s="229" t="s">
        <v>3847</v>
      </c>
      <c r="D145" s="46">
        <v>39629</v>
      </c>
      <c r="E145" s="46">
        <v>1</v>
      </c>
      <c r="F145" s="230">
        <v>1447.8</v>
      </c>
      <c r="G145" s="230">
        <v>0</v>
      </c>
      <c r="H145" s="231" t="s">
        <v>1490</v>
      </c>
      <c r="I145" s="243"/>
      <c r="EN145"/>
      <c r="EO145"/>
      <c r="EP145"/>
      <c r="EQ145"/>
      <c r="ER145"/>
      <c r="ES145"/>
      <c r="ET145"/>
      <c r="EU145"/>
      <c r="EV145"/>
      <c r="EW145"/>
      <c r="EX145"/>
      <c r="EY145"/>
      <c r="EZ145"/>
    </row>
    <row r="146" spans="1:156" s="16" customFormat="1" ht="27" x14ac:dyDescent="0.2">
      <c r="A146" s="10">
        <v>137</v>
      </c>
      <c r="B146" s="228" t="s">
        <v>3860</v>
      </c>
      <c r="C146" s="229" t="s">
        <v>3847</v>
      </c>
      <c r="D146" s="46">
        <v>39660</v>
      </c>
      <c r="E146" s="46">
        <v>1</v>
      </c>
      <c r="F146" s="230">
        <v>1008.2</v>
      </c>
      <c r="G146" s="230">
        <v>0</v>
      </c>
      <c r="H146" s="231" t="s">
        <v>1490</v>
      </c>
      <c r="I146" s="243"/>
      <c r="EN146"/>
      <c r="EO146"/>
      <c r="EP146"/>
      <c r="EQ146"/>
      <c r="ER146"/>
      <c r="ES146"/>
      <c r="ET146"/>
      <c r="EU146"/>
      <c r="EV146"/>
      <c r="EW146"/>
      <c r="EX146"/>
      <c r="EY146"/>
      <c r="EZ146"/>
    </row>
    <row r="147" spans="1:156" s="16" customFormat="1" ht="27" x14ac:dyDescent="0.2">
      <c r="A147" s="10">
        <v>138</v>
      </c>
      <c r="B147" s="228" t="s">
        <v>3861</v>
      </c>
      <c r="C147" s="229" t="s">
        <v>3847</v>
      </c>
      <c r="D147" s="46">
        <v>39782</v>
      </c>
      <c r="E147" s="46">
        <v>1</v>
      </c>
      <c r="F147" s="230">
        <v>2000</v>
      </c>
      <c r="G147" s="230">
        <v>0</v>
      </c>
      <c r="H147" s="231" t="s">
        <v>1490</v>
      </c>
      <c r="I147" s="243"/>
      <c r="EN147"/>
      <c r="EO147"/>
      <c r="EP147"/>
      <c r="EQ147"/>
      <c r="ER147"/>
      <c r="ES147"/>
      <c r="ET147"/>
      <c r="EU147"/>
      <c r="EV147"/>
      <c r="EW147"/>
      <c r="EX147"/>
      <c r="EY147"/>
      <c r="EZ147"/>
    </row>
    <row r="148" spans="1:156" s="16" customFormat="1" ht="27" x14ac:dyDescent="0.2">
      <c r="A148" s="10">
        <v>139</v>
      </c>
      <c r="B148" s="228" t="s">
        <v>3862</v>
      </c>
      <c r="C148" s="229" t="s">
        <v>3847</v>
      </c>
      <c r="D148" s="46">
        <v>39782</v>
      </c>
      <c r="E148" s="46">
        <v>1</v>
      </c>
      <c r="F148" s="230">
        <v>1000</v>
      </c>
      <c r="G148" s="230">
        <v>0</v>
      </c>
      <c r="H148" s="231" t="s">
        <v>3853</v>
      </c>
      <c r="I148" s="243"/>
      <c r="EN148"/>
      <c r="EO148"/>
      <c r="EP148"/>
      <c r="EQ148"/>
      <c r="ER148"/>
      <c r="ES148"/>
      <c r="ET148"/>
      <c r="EU148"/>
      <c r="EV148"/>
      <c r="EW148"/>
      <c r="EX148"/>
      <c r="EY148"/>
      <c r="EZ148"/>
    </row>
    <row r="149" spans="1:156" s="16" customFormat="1" ht="27" x14ac:dyDescent="0.2">
      <c r="A149" s="10">
        <v>134</v>
      </c>
      <c r="B149" s="228" t="s">
        <v>3863</v>
      </c>
      <c r="C149" s="229" t="s">
        <v>3847</v>
      </c>
      <c r="D149" s="46">
        <v>39903</v>
      </c>
      <c r="E149" s="46">
        <v>1</v>
      </c>
      <c r="F149" s="230">
        <v>1299.5</v>
      </c>
      <c r="G149" s="230">
        <v>0</v>
      </c>
      <c r="H149" s="231" t="s">
        <v>1490</v>
      </c>
      <c r="I149" s="243"/>
      <c r="EN149"/>
      <c r="EO149"/>
      <c r="EP149"/>
      <c r="EQ149"/>
      <c r="ER149"/>
      <c r="ES149"/>
      <c r="ET149"/>
      <c r="EU149"/>
      <c r="EV149"/>
      <c r="EW149"/>
      <c r="EX149"/>
      <c r="EY149"/>
      <c r="EZ149"/>
    </row>
    <row r="150" spans="1:156" s="16" customFormat="1" ht="27" x14ac:dyDescent="0.2">
      <c r="A150" s="10">
        <v>141</v>
      </c>
      <c r="B150" s="228" t="s">
        <v>3864</v>
      </c>
      <c r="C150" s="229" t="s">
        <v>3847</v>
      </c>
      <c r="D150" s="46">
        <v>39933</v>
      </c>
      <c r="E150" s="46">
        <v>1</v>
      </c>
      <c r="F150" s="230">
        <v>1760</v>
      </c>
      <c r="G150" s="230">
        <v>0</v>
      </c>
      <c r="H150" s="231" t="s">
        <v>1490</v>
      </c>
      <c r="I150" s="243"/>
      <c r="EN150"/>
      <c r="EO150"/>
      <c r="EP150"/>
      <c r="EQ150"/>
      <c r="ER150"/>
      <c r="ES150"/>
      <c r="ET150"/>
      <c r="EU150"/>
      <c r="EV150"/>
      <c r="EW150"/>
      <c r="EX150"/>
      <c r="EY150"/>
      <c r="EZ150"/>
    </row>
    <row r="151" spans="1:156" s="16" customFormat="1" ht="27" x14ac:dyDescent="0.2">
      <c r="A151" s="10">
        <v>142</v>
      </c>
      <c r="B151" s="228" t="s">
        <v>3865</v>
      </c>
      <c r="C151" s="229" t="s">
        <v>3847</v>
      </c>
      <c r="D151" s="46">
        <v>40178</v>
      </c>
      <c r="E151" s="46">
        <v>1</v>
      </c>
      <c r="F151" s="230">
        <v>1730.5</v>
      </c>
      <c r="G151" s="230">
        <v>0</v>
      </c>
      <c r="H151" s="231" t="s">
        <v>1490</v>
      </c>
      <c r="I151" s="243"/>
      <c r="EN151"/>
      <c r="EO151"/>
      <c r="EP151"/>
      <c r="EQ151"/>
      <c r="ER151"/>
      <c r="ES151"/>
      <c r="ET151"/>
      <c r="EU151"/>
      <c r="EV151"/>
      <c r="EW151"/>
      <c r="EX151"/>
      <c r="EY151"/>
      <c r="EZ151"/>
    </row>
    <row r="152" spans="1:156" s="16" customFormat="1" ht="27" x14ac:dyDescent="0.2">
      <c r="A152" s="10">
        <v>143</v>
      </c>
      <c r="B152" s="228" t="s">
        <v>3866</v>
      </c>
      <c r="C152" s="229" t="s">
        <v>3847</v>
      </c>
      <c r="D152" s="46">
        <v>40328</v>
      </c>
      <c r="E152" s="46">
        <v>1</v>
      </c>
      <c r="F152" s="230">
        <v>1700</v>
      </c>
      <c r="G152" s="230">
        <v>0</v>
      </c>
      <c r="H152" s="231" t="s">
        <v>3853</v>
      </c>
      <c r="I152" s="243"/>
      <c r="EN152"/>
      <c r="EO152"/>
      <c r="EP152"/>
      <c r="EQ152"/>
      <c r="ER152"/>
      <c r="ES152"/>
      <c r="ET152"/>
      <c r="EU152"/>
      <c r="EV152"/>
      <c r="EW152"/>
      <c r="EX152"/>
      <c r="EY152"/>
      <c r="EZ152"/>
    </row>
    <row r="153" spans="1:156" s="16" customFormat="1" ht="27" x14ac:dyDescent="0.2">
      <c r="A153" s="10">
        <v>144</v>
      </c>
      <c r="B153" s="228" t="s">
        <v>3867</v>
      </c>
      <c r="C153" s="229" t="s">
        <v>3847</v>
      </c>
      <c r="D153" s="46">
        <v>40512</v>
      </c>
      <c r="E153" s="46">
        <v>1</v>
      </c>
      <c r="F153" s="230">
        <v>2520</v>
      </c>
      <c r="G153" s="230">
        <v>0</v>
      </c>
      <c r="H153" s="231" t="s">
        <v>229</v>
      </c>
      <c r="I153" s="243"/>
      <c r="EN153"/>
      <c r="EO153"/>
      <c r="EP153"/>
      <c r="EQ153"/>
      <c r="ER153"/>
      <c r="ES153"/>
      <c r="ET153"/>
      <c r="EU153"/>
      <c r="EV153"/>
      <c r="EW153"/>
      <c r="EX153"/>
      <c r="EY153"/>
      <c r="EZ153"/>
    </row>
    <row r="154" spans="1:156" s="16" customFormat="1" ht="27" x14ac:dyDescent="0.2">
      <c r="A154" s="10">
        <v>145</v>
      </c>
      <c r="B154" s="228" t="s">
        <v>3868</v>
      </c>
      <c r="C154" s="229" t="s">
        <v>3856</v>
      </c>
      <c r="D154" s="46">
        <v>40512</v>
      </c>
      <c r="E154" s="46">
        <v>1</v>
      </c>
      <c r="F154" s="230">
        <v>7176</v>
      </c>
      <c r="G154" s="230">
        <v>0</v>
      </c>
      <c r="H154" s="231" t="s">
        <v>1490</v>
      </c>
      <c r="I154" s="243"/>
      <c r="EN154"/>
      <c r="EO154"/>
      <c r="EP154"/>
      <c r="EQ154"/>
      <c r="ER154"/>
      <c r="ES154"/>
      <c r="ET154"/>
      <c r="EU154"/>
      <c r="EV154"/>
      <c r="EW154"/>
      <c r="EX154"/>
      <c r="EY154"/>
      <c r="EZ154"/>
    </row>
    <row r="155" spans="1:156" s="16" customFormat="1" ht="27" x14ac:dyDescent="0.2">
      <c r="A155" s="10">
        <v>146</v>
      </c>
      <c r="B155" s="228" t="s">
        <v>3869</v>
      </c>
      <c r="C155" s="229" t="s">
        <v>3847</v>
      </c>
      <c r="D155" s="46">
        <v>40481</v>
      </c>
      <c r="E155" s="46">
        <v>1</v>
      </c>
      <c r="F155" s="230">
        <v>1350</v>
      </c>
      <c r="G155" s="230">
        <v>0</v>
      </c>
      <c r="H155" s="231" t="s">
        <v>229</v>
      </c>
      <c r="I155" s="243"/>
      <c r="EN155"/>
      <c r="EO155"/>
      <c r="EP155"/>
      <c r="EQ155"/>
      <c r="ER155"/>
      <c r="ES155"/>
      <c r="ET155"/>
      <c r="EU155"/>
      <c r="EV155"/>
      <c r="EW155"/>
      <c r="EX155"/>
      <c r="EY155"/>
      <c r="EZ155"/>
    </row>
    <row r="156" spans="1:156" s="16" customFormat="1" ht="27" x14ac:dyDescent="0.2">
      <c r="A156" s="10">
        <v>147</v>
      </c>
      <c r="B156" s="228" t="s">
        <v>3870</v>
      </c>
      <c r="C156" s="229" t="s">
        <v>3847</v>
      </c>
      <c r="D156" s="46">
        <v>40542</v>
      </c>
      <c r="E156" s="46">
        <v>1</v>
      </c>
      <c r="F156" s="230">
        <v>1079</v>
      </c>
      <c r="G156" s="230">
        <v>0</v>
      </c>
      <c r="H156" s="231" t="s">
        <v>1490</v>
      </c>
      <c r="I156" s="243"/>
      <c r="EN156"/>
      <c r="EO156"/>
      <c r="EP156"/>
      <c r="EQ156"/>
      <c r="ER156"/>
      <c r="ES156"/>
      <c r="ET156"/>
      <c r="EU156"/>
      <c r="EV156"/>
      <c r="EW156"/>
      <c r="EX156"/>
      <c r="EY156"/>
      <c r="EZ156"/>
    </row>
    <row r="157" spans="1:156" s="16" customFormat="1" ht="27" x14ac:dyDescent="0.2">
      <c r="A157" s="10">
        <v>148</v>
      </c>
      <c r="B157" s="228" t="s">
        <v>3871</v>
      </c>
      <c r="C157" s="229" t="s">
        <v>3856</v>
      </c>
      <c r="D157" s="46">
        <v>40907</v>
      </c>
      <c r="E157" s="46">
        <v>1</v>
      </c>
      <c r="F157" s="230">
        <v>3259.6</v>
      </c>
      <c r="G157" s="230">
        <v>0</v>
      </c>
      <c r="H157" s="231" t="s">
        <v>14</v>
      </c>
      <c r="I157" s="243"/>
      <c r="EN157"/>
      <c r="EO157"/>
      <c r="EP157"/>
      <c r="EQ157"/>
      <c r="ER157"/>
      <c r="ES157"/>
      <c r="ET157"/>
      <c r="EU157"/>
      <c r="EV157"/>
      <c r="EW157"/>
      <c r="EX157"/>
      <c r="EY157"/>
      <c r="EZ157"/>
    </row>
    <row r="158" spans="1:156" s="16" customFormat="1" ht="27" x14ac:dyDescent="0.2">
      <c r="A158" s="10">
        <v>149</v>
      </c>
      <c r="B158" s="228" t="s">
        <v>3872</v>
      </c>
      <c r="C158" s="229" t="s">
        <v>3847</v>
      </c>
      <c r="D158" s="46">
        <v>41243</v>
      </c>
      <c r="E158" s="46">
        <v>1</v>
      </c>
      <c r="F158" s="230">
        <v>1637.8</v>
      </c>
      <c r="G158" s="230">
        <v>0</v>
      </c>
      <c r="H158" s="231" t="s">
        <v>1490</v>
      </c>
      <c r="I158" s="243"/>
      <c r="EN158"/>
      <c r="EO158"/>
      <c r="EP158"/>
      <c r="EQ158"/>
      <c r="ER158"/>
      <c r="ES158"/>
      <c r="ET158"/>
      <c r="EU158"/>
      <c r="EV158"/>
      <c r="EW158"/>
      <c r="EX158"/>
      <c r="EY158"/>
      <c r="EZ158"/>
    </row>
    <row r="159" spans="1:156" s="16" customFormat="1" ht="27" x14ac:dyDescent="0.2">
      <c r="A159" s="10">
        <v>150</v>
      </c>
      <c r="B159" s="228" t="s">
        <v>3873</v>
      </c>
      <c r="C159" s="229" t="s">
        <v>3847</v>
      </c>
      <c r="D159" s="46">
        <v>41273</v>
      </c>
      <c r="E159" s="46">
        <v>1</v>
      </c>
      <c r="F159" s="230">
        <v>1338.3</v>
      </c>
      <c r="G159" s="230">
        <v>0</v>
      </c>
      <c r="H159" s="231" t="s">
        <v>3874</v>
      </c>
      <c r="I159" s="243"/>
      <c r="EN159"/>
      <c r="EO159"/>
      <c r="EP159"/>
      <c r="EQ159"/>
      <c r="ER159"/>
      <c r="ES159"/>
      <c r="ET159"/>
      <c r="EU159"/>
      <c r="EV159"/>
      <c r="EW159"/>
      <c r="EX159"/>
      <c r="EY159"/>
      <c r="EZ159"/>
    </row>
    <row r="160" spans="1:156" s="16" customFormat="1" ht="27" x14ac:dyDescent="0.2">
      <c r="A160" s="10">
        <v>151</v>
      </c>
      <c r="B160" s="228" t="s">
        <v>3875</v>
      </c>
      <c r="C160" s="229" t="s">
        <v>3856</v>
      </c>
      <c r="D160" s="46">
        <v>41577</v>
      </c>
      <c r="E160" s="46">
        <v>1</v>
      </c>
      <c r="F160" s="230">
        <v>1964.9</v>
      </c>
      <c r="G160" s="230">
        <v>0</v>
      </c>
      <c r="H160" s="231" t="s">
        <v>1490</v>
      </c>
      <c r="I160" s="243"/>
      <c r="EN160"/>
      <c r="EO160"/>
      <c r="EP160"/>
      <c r="EQ160"/>
      <c r="ER160"/>
      <c r="ES160"/>
      <c r="ET160"/>
      <c r="EU160"/>
      <c r="EV160"/>
      <c r="EW160"/>
      <c r="EX160"/>
      <c r="EY160"/>
      <c r="EZ160"/>
    </row>
    <row r="161" spans="1:156" s="16" customFormat="1" ht="27" x14ac:dyDescent="0.2">
      <c r="A161" s="10">
        <v>152</v>
      </c>
      <c r="B161" s="228" t="s">
        <v>3876</v>
      </c>
      <c r="C161" s="229" t="s">
        <v>3856</v>
      </c>
      <c r="D161" s="46">
        <v>41638</v>
      </c>
      <c r="E161" s="46">
        <v>1</v>
      </c>
      <c r="F161" s="230">
        <v>1999.9</v>
      </c>
      <c r="G161" s="230">
        <v>0</v>
      </c>
      <c r="H161" s="231" t="s">
        <v>1490</v>
      </c>
      <c r="I161" s="243"/>
      <c r="EN161"/>
      <c r="EO161"/>
      <c r="EP161"/>
      <c r="EQ161"/>
      <c r="ER161"/>
      <c r="ES161"/>
      <c r="ET161"/>
      <c r="EU161"/>
      <c r="EV161"/>
      <c r="EW161"/>
      <c r="EX161"/>
      <c r="EY161"/>
      <c r="EZ161"/>
    </row>
    <row r="162" spans="1:156" s="16" customFormat="1" ht="27" x14ac:dyDescent="0.2">
      <c r="A162" s="10">
        <v>153</v>
      </c>
      <c r="B162" s="228" t="s">
        <v>3877</v>
      </c>
      <c r="C162" s="229" t="s">
        <v>3847</v>
      </c>
      <c r="D162" s="46">
        <v>41638</v>
      </c>
      <c r="E162" s="46">
        <v>1</v>
      </c>
      <c r="F162" s="230">
        <v>1302.3</v>
      </c>
      <c r="G162" s="230">
        <v>0</v>
      </c>
      <c r="H162" s="231" t="s">
        <v>1490</v>
      </c>
      <c r="I162" s="243"/>
      <c r="EN162"/>
      <c r="EO162"/>
      <c r="EP162"/>
      <c r="EQ162"/>
      <c r="ER162"/>
      <c r="ES162"/>
      <c r="ET162"/>
      <c r="EU162"/>
      <c r="EV162"/>
      <c r="EW162"/>
      <c r="EX162"/>
      <c r="EY162"/>
      <c r="EZ162"/>
    </row>
    <row r="163" spans="1:156" s="16" customFormat="1" ht="27" x14ac:dyDescent="0.2">
      <c r="A163" s="10">
        <v>154</v>
      </c>
      <c r="B163" s="228" t="s">
        <v>3878</v>
      </c>
      <c r="C163" s="229" t="s">
        <v>3847</v>
      </c>
      <c r="D163" s="46">
        <v>42003</v>
      </c>
      <c r="E163" s="46">
        <v>1</v>
      </c>
      <c r="F163" s="230">
        <v>1723.6</v>
      </c>
      <c r="G163" s="230">
        <v>383.5</v>
      </c>
      <c r="H163" s="231" t="s">
        <v>14</v>
      </c>
      <c r="I163" s="243"/>
      <c r="EN163"/>
      <c r="EO163"/>
      <c r="EP163"/>
      <c r="EQ163"/>
      <c r="ER163"/>
      <c r="ES163"/>
      <c r="ET163"/>
      <c r="EU163"/>
      <c r="EV163"/>
      <c r="EW163"/>
      <c r="EX163"/>
      <c r="EY163"/>
      <c r="EZ163"/>
    </row>
    <row r="164" spans="1:156" s="16" customFormat="1" ht="27" x14ac:dyDescent="0.2">
      <c r="A164" s="10">
        <v>155</v>
      </c>
      <c r="B164" s="228" t="s">
        <v>3879</v>
      </c>
      <c r="C164" s="229" t="s">
        <v>3856</v>
      </c>
      <c r="D164" s="46">
        <v>42094</v>
      </c>
      <c r="E164" s="46">
        <v>1</v>
      </c>
      <c r="F164" s="230">
        <v>17569.7</v>
      </c>
      <c r="G164" s="230">
        <v>4886.5</v>
      </c>
      <c r="H164" s="231" t="s">
        <v>3880</v>
      </c>
      <c r="I164" s="243"/>
      <c r="EN164"/>
      <c r="EO164"/>
      <c r="EP164"/>
      <c r="EQ164"/>
      <c r="ER164"/>
      <c r="ES164"/>
      <c r="ET164"/>
      <c r="EU164"/>
      <c r="EV164"/>
      <c r="EW164"/>
      <c r="EX164"/>
      <c r="EY164"/>
      <c r="EZ164"/>
    </row>
    <row r="165" spans="1:156" s="16" customFormat="1" ht="27" x14ac:dyDescent="0.2">
      <c r="A165" s="10">
        <v>156</v>
      </c>
      <c r="B165" s="228" t="s">
        <v>3881</v>
      </c>
      <c r="C165" s="229" t="s">
        <v>3847</v>
      </c>
      <c r="D165" s="46">
        <v>42216</v>
      </c>
      <c r="E165" s="46">
        <v>1</v>
      </c>
      <c r="F165" s="230">
        <v>12272.3</v>
      </c>
      <c r="G165" s="230">
        <v>4323.3999999999996</v>
      </c>
      <c r="H165" s="231" t="s">
        <v>3880</v>
      </c>
      <c r="I165" s="243"/>
      <c r="EN165"/>
      <c r="EO165"/>
      <c r="EP165"/>
      <c r="EQ165"/>
      <c r="ER165"/>
      <c r="ES165"/>
      <c r="ET165"/>
      <c r="EU165"/>
      <c r="EV165"/>
      <c r="EW165"/>
      <c r="EX165"/>
      <c r="EY165"/>
      <c r="EZ165"/>
    </row>
    <row r="166" spans="1:156" s="16" customFormat="1" ht="27" x14ac:dyDescent="0.2">
      <c r="A166" s="10">
        <v>157</v>
      </c>
      <c r="B166" s="228" t="s">
        <v>3882</v>
      </c>
      <c r="C166" s="229" t="s">
        <v>3847</v>
      </c>
      <c r="D166" s="46">
        <v>42277</v>
      </c>
      <c r="E166" s="46">
        <v>1</v>
      </c>
      <c r="F166" s="230">
        <v>8365.1</v>
      </c>
      <c r="G166" s="230">
        <v>3257.1</v>
      </c>
      <c r="H166" s="231" t="s">
        <v>12</v>
      </c>
      <c r="I166" s="243"/>
      <c r="EN166"/>
      <c r="EO166"/>
      <c r="EP166"/>
      <c r="EQ166"/>
      <c r="ER166"/>
      <c r="ES166"/>
      <c r="ET166"/>
      <c r="EU166"/>
      <c r="EV166"/>
      <c r="EW166"/>
      <c r="EX166"/>
      <c r="EY166"/>
      <c r="EZ166"/>
    </row>
    <row r="167" spans="1:156" s="16" customFormat="1" ht="27" x14ac:dyDescent="0.2">
      <c r="A167" s="10">
        <v>158</v>
      </c>
      <c r="B167" s="228" t="s">
        <v>3883</v>
      </c>
      <c r="C167" s="229" t="s">
        <v>3856</v>
      </c>
      <c r="D167" s="46">
        <v>42277</v>
      </c>
      <c r="E167" s="46">
        <v>1</v>
      </c>
      <c r="F167" s="230">
        <v>3573.9</v>
      </c>
      <c r="G167" s="230">
        <v>1391.6</v>
      </c>
      <c r="H167" s="231" t="s">
        <v>12</v>
      </c>
      <c r="I167" s="243"/>
      <c r="EN167"/>
      <c r="EO167"/>
      <c r="EP167"/>
      <c r="EQ167"/>
      <c r="ER167"/>
      <c r="ES167"/>
      <c r="ET167"/>
      <c r="EU167"/>
      <c r="EV167"/>
      <c r="EW167"/>
      <c r="EX167"/>
      <c r="EY167"/>
      <c r="EZ167"/>
    </row>
    <row r="168" spans="1:156" s="16" customFormat="1" ht="27" x14ac:dyDescent="0.2">
      <c r="A168" s="10">
        <v>159</v>
      </c>
      <c r="B168" s="228" t="s">
        <v>3884</v>
      </c>
      <c r="C168" s="229" t="s">
        <v>3856</v>
      </c>
      <c r="D168" s="46">
        <v>42308</v>
      </c>
      <c r="E168" s="46">
        <v>1</v>
      </c>
      <c r="F168" s="230">
        <v>7009.6</v>
      </c>
      <c r="G168" s="230">
        <v>2859.3</v>
      </c>
      <c r="H168" s="231" t="s">
        <v>12</v>
      </c>
      <c r="I168" s="243"/>
      <c r="EN168"/>
      <c r="EO168"/>
      <c r="EP168"/>
      <c r="EQ168"/>
      <c r="ER168"/>
      <c r="ES168"/>
      <c r="ET168"/>
      <c r="EU168"/>
      <c r="EV168"/>
      <c r="EW168"/>
      <c r="EX168"/>
      <c r="EY168"/>
      <c r="EZ168"/>
    </row>
    <row r="169" spans="1:156" s="16" customFormat="1" ht="27" x14ac:dyDescent="0.2">
      <c r="A169" s="10">
        <v>160</v>
      </c>
      <c r="B169" s="228" t="s">
        <v>3885</v>
      </c>
      <c r="C169" s="229" t="s">
        <v>3847</v>
      </c>
      <c r="D169" s="46">
        <v>42277</v>
      </c>
      <c r="E169" s="46">
        <v>1</v>
      </c>
      <c r="F169" s="230">
        <v>14674.4</v>
      </c>
      <c r="G169" s="230">
        <v>5713.8</v>
      </c>
      <c r="H169" s="231" t="s">
        <v>12</v>
      </c>
      <c r="I169" s="243"/>
      <c r="EN169"/>
      <c r="EO169"/>
      <c r="EP169"/>
      <c r="EQ169"/>
      <c r="ER169"/>
      <c r="ES169"/>
      <c r="ET169"/>
      <c r="EU169"/>
      <c r="EV169"/>
      <c r="EW169"/>
      <c r="EX169"/>
      <c r="EY169"/>
      <c r="EZ169"/>
    </row>
    <row r="170" spans="1:156" s="16" customFormat="1" ht="27" x14ac:dyDescent="0.2">
      <c r="A170" s="10">
        <v>161</v>
      </c>
      <c r="B170" s="228" t="s">
        <v>3886</v>
      </c>
      <c r="C170" s="229" t="s">
        <v>3856</v>
      </c>
      <c r="D170" s="46">
        <v>42369</v>
      </c>
      <c r="E170" s="46">
        <v>1</v>
      </c>
      <c r="F170" s="230">
        <v>2009.4</v>
      </c>
      <c r="G170" s="230">
        <v>894.2</v>
      </c>
      <c r="H170" s="231" t="s">
        <v>12</v>
      </c>
      <c r="I170" s="243"/>
      <c r="EN170"/>
      <c r="EO170"/>
      <c r="EP170"/>
      <c r="EQ170"/>
      <c r="ER170"/>
      <c r="ES170"/>
      <c r="ET170"/>
      <c r="EU170"/>
      <c r="EV170"/>
      <c r="EW170"/>
      <c r="EX170"/>
      <c r="EY170"/>
      <c r="EZ170"/>
    </row>
    <row r="171" spans="1:156" s="16" customFormat="1" ht="27" x14ac:dyDescent="0.2">
      <c r="A171" s="10">
        <v>162</v>
      </c>
      <c r="B171" s="228" t="s">
        <v>3887</v>
      </c>
      <c r="C171" s="229" t="s">
        <v>3856</v>
      </c>
      <c r="D171" s="46">
        <v>42369</v>
      </c>
      <c r="E171" s="46">
        <v>1</v>
      </c>
      <c r="F171" s="230">
        <v>2125.6999999999998</v>
      </c>
      <c r="G171" s="230">
        <v>945.9</v>
      </c>
      <c r="H171" s="231" t="s">
        <v>12</v>
      </c>
      <c r="I171" s="243"/>
      <c r="EN171"/>
      <c r="EO171"/>
      <c r="EP171"/>
      <c r="EQ171"/>
      <c r="ER171"/>
      <c r="ES171"/>
      <c r="ET171"/>
      <c r="EU171"/>
      <c r="EV171"/>
      <c r="EW171"/>
      <c r="EX171"/>
      <c r="EY171"/>
      <c r="EZ171"/>
    </row>
    <row r="172" spans="1:156" s="16" customFormat="1" ht="27" x14ac:dyDescent="0.2">
      <c r="A172" s="10">
        <v>163</v>
      </c>
      <c r="B172" s="228" t="s">
        <v>3888</v>
      </c>
      <c r="C172" s="229" t="s">
        <v>3856</v>
      </c>
      <c r="D172" s="46">
        <v>42369</v>
      </c>
      <c r="E172" s="46">
        <v>1</v>
      </c>
      <c r="F172" s="230">
        <v>1172.4000000000001</v>
      </c>
      <c r="G172" s="230">
        <v>521.70000000000005</v>
      </c>
      <c r="H172" s="231" t="s">
        <v>12</v>
      </c>
      <c r="I172" s="243"/>
      <c r="EN172"/>
      <c r="EO172"/>
      <c r="EP172"/>
      <c r="EQ172"/>
      <c r="ER172"/>
      <c r="ES172"/>
      <c r="ET172"/>
      <c r="EU172"/>
      <c r="EV172"/>
      <c r="EW172"/>
      <c r="EX172"/>
      <c r="EY172"/>
      <c r="EZ172"/>
    </row>
    <row r="173" spans="1:156" s="16" customFormat="1" ht="27" x14ac:dyDescent="0.2">
      <c r="A173" s="10">
        <v>164</v>
      </c>
      <c r="B173" s="228" t="s">
        <v>3889</v>
      </c>
      <c r="C173" s="229" t="s">
        <v>3847</v>
      </c>
      <c r="D173" s="46">
        <v>42369</v>
      </c>
      <c r="E173" s="46">
        <v>1</v>
      </c>
      <c r="F173" s="230">
        <v>1029.8</v>
      </c>
      <c r="G173" s="230">
        <v>458.3</v>
      </c>
      <c r="H173" s="231" t="s">
        <v>12</v>
      </c>
      <c r="I173" s="243"/>
      <c r="EN173"/>
      <c r="EO173"/>
      <c r="EP173"/>
      <c r="EQ173"/>
      <c r="ER173"/>
      <c r="ES173"/>
      <c r="ET173"/>
      <c r="EU173"/>
      <c r="EV173"/>
      <c r="EW173"/>
      <c r="EX173"/>
      <c r="EY173"/>
      <c r="EZ173"/>
    </row>
    <row r="174" spans="1:156" s="16" customFormat="1" ht="27" x14ac:dyDescent="0.2">
      <c r="A174" s="10">
        <v>165</v>
      </c>
      <c r="B174" s="228" t="s">
        <v>3890</v>
      </c>
      <c r="C174" s="229" t="s">
        <v>3847</v>
      </c>
      <c r="D174" s="46">
        <v>42369</v>
      </c>
      <c r="E174" s="46">
        <v>1</v>
      </c>
      <c r="F174" s="230">
        <v>5002.6000000000004</v>
      </c>
      <c r="G174" s="230">
        <v>2226.1999999999998</v>
      </c>
      <c r="H174" s="231" t="s">
        <v>12</v>
      </c>
      <c r="I174" s="243"/>
      <c r="EN174"/>
      <c r="EO174"/>
      <c r="EP174"/>
      <c r="EQ174"/>
      <c r="ER174"/>
      <c r="ES174"/>
      <c r="ET174"/>
      <c r="EU174"/>
      <c r="EV174"/>
      <c r="EW174"/>
      <c r="EX174"/>
      <c r="EY174"/>
      <c r="EZ174"/>
    </row>
    <row r="175" spans="1:156" s="16" customFormat="1" ht="27" x14ac:dyDescent="0.2">
      <c r="A175" s="10">
        <v>167</v>
      </c>
      <c r="B175" s="228" t="s">
        <v>3891</v>
      </c>
      <c r="C175" s="229" t="s">
        <v>3847</v>
      </c>
      <c r="D175" s="46">
        <v>42369</v>
      </c>
      <c r="E175" s="46">
        <v>1</v>
      </c>
      <c r="F175" s="230">
        <v>2009.4</v>
      </c>
      <c r="G175" s="230">
        <v>894.2</v>
      </c>
      <c r="H175" s="231" t="s">
        <v>12</v>
      </c>
      <c r="I175" s="243"/>
      <c r="EN175"/>
      <c r="EO175"/>
      <c r="EP175"/>
      <c r="EQ175"/>
      <c r="ER175"/>
      <c r="ES175"/>
      <c r="ET175"/>
      <c r="EU175"/>
      <c r="EV175"/>
      <c r="EW175"/>
      <c r="EX175"/>
      <c r="EY175"/>
      <c r="EZ175"/>
    </row>
    <row r="176" spans="1:156" s="16" customFormat="1" ht="27" x14ac:dyDescent="0.2">
      <c r="A176" s="10">
        <v>168</v>
      </c>
      <c r="B176" s="228" t="s">
        <v>3892</v>
      </c>
      <c r="C176" s="229" t="s">
        <v>3847</v>
      </c>
      <c r="D176" s="46">
        <v>42369</v>
      </c>
      <c r="E176" s="46">
        <v>1</v>
      </c>
      <c r="F176" s="230">
        <v>1072</v>
      </c>
      <c r="G176" s="230">
        <v>477</v>
      </c>
      <c r="H176" s="231" t="s">
        <v>12</v>
      </c>
      <c r="I176" s="243"/>
      <c r="EN176"/>
      <c r="EO176"/>
      <c r="EP176"/>
      <c r="EQ176"/>
      <c r="ER176"/>
      <c r="ES176"/>
      <c r="ET176"/>
      <c r="EU176"/>
      <c r="EV176"/>
      <c r="EW176"/>
      <c r="EX176"/>
      <c r="EY176"/>
      <c r="EZ176"/>
    </row>
    <row r="177" spans="1:156" s="16" customFormat="1" ht="27" x14ac:dyDescent="0.2">
      <c r="A177" s="10">
        <v>169</v>
      </c>
      <c r="B177" s="228" t="s">
        <v>3893</v>
      </c>
      <c r="C177" s="229" t="s">
        <v>3847</v>
      </c>
      <c r="D177" s="46">
        <v>42369</v>
      </c>
      <c r="E177" s="46">
        <v>1</v>
      </c>
      <c r="F177" s="230">
        <v>3454.2</v>
      </c>
      <c r="G177" s="230">
        <v>1537.1</v>
      </c>
      <c r="H177" s="231" t="s">
        <v>12</v>
      </c>
      <c r="I177" s="243"/>
      <c r="EN177"/>
      <c r="EO177"/>
      <c r="EP177"/>
      <c r="EQ177"/>
      <c r="ER177"/>
      <c r="ES177"/>
      <c r="ET177"/>
      <c r="EU177"/>
      <c r="EV177"/>
      <c r="EW177"/>
      <c r="EX177"/>
      <c r="EY177"/>
      <c r="EZ177"/>
    </row>
    <row r="178" spans="1:156" s="16" customFormat="1" ht="27" x14ac:dyDescent="0.2">
      <c r="A178" s="10">
        <v>170</v>
      </c>
      <c r="B178" s="228" t="s">
        <v>3894</v>
      </c>
      <c r="C178" s="229" t="s">
        <v>3847</v>
      </c>
      <c r="D178" s="46">
        <v>43404</v>
      </c>
      <c r="E178" s="46">
        <v>1</v>
      </c>
      <c r="F178" s="230">
        <v>1037</v>
      </c>
      <c r="G178" s="230">
        <v>1026.3</v>
      </c>
      <c r="H178" s="231" t="s">
        <v>1490</v>
      </c>
      <c r="I178" s="243"/>
      <c r="EN178"/>
      <c r="EO178"/>
      <c r="EP178"/>
      <c r="EQ178"/>
      <c r="ER178"/>
      <c r="ES178"/>
      <c r="ET178"/>
      <c r="EU178"/>
      <c r="EV178"/>
      <c r="EW178"/>
      <c r="EX178"/>
      <c r="EY178"/>
      <c r="EZ178"/>
    </row>
    <row r="179" spans="1:156" s="16" customFormat="1" ht="27.75" thickBot="1" x14ac:dyDescent="0.25">
      <c r="A179" s="10">
        <v>171</v>
      </c>
      <c r="B179" s="228" t="s">
        <v>3895</v>
      </c>
      <c r="C179" s="229" t="s">
        <v>3896</v>
      </c>
      <c r="D179" s="46">
        <v>43434</v>
      </c>
      <c r="E179" s="46">
        <v>1</v>
      </c>
      <c r="F179" s="230">
        <v>3628.8</v>
      </c>
      <c r="G179" s="230">
        <v>3610</v>
      </c>
      <c r="H179" s="231" t="s">
        <v>1490</v>
      </c>
      <c r="I179" s="243"/>
      <c r="EN179"/>
      <c r="EO179"/>
      <c r="EP179"/>
      <c r="EQ179"/>
      <c r="ER179"/>
      <c r="ES179"/>
      <c r="ET179"/>
      <c r="EU179"/>
      <c r="EV179"/>
      <c r="EW179"/>
      <c r="EX179"/>
      <c r="EY179"/>
      <c r="EZ179"/>
    </row>
    <row r="180" spans="1:156" s="16" customFormat="1" ht="14.25" thickBot="1" x14ac:dyDescent="0.25">
      <c r="A180" s="234"/>
      <c r="B180" s="235" t="s">
        <v>3897</v>
      </c>
      <c r="C180" s="236"/>
      <c r="D180" s="237"/>
      <c r="E180" s="238"/>
      <c r="F180" s="239"/>
      <c r="G180" s="239"/>
      <c r="H180" s="240"/>
      <c r="I180" s="241"/>
      <c r="EN180"/>
      <c r="EO180"/>
      <c r="EP180"/>
      <c r="EQ180"/>
      <c r="ER180"/>
      <c r="ES180"/>
      <c r="ET180"/>
      <c r="EU180"/>
      <c r="EV180"/>
      <c r="EW180"/>
      <c r="EX180"/>
      <c r="EY180"/>
      <c r="EZ180"/>
    </row>
    <row r="181" spans="1:156" s="16" customFormat="1" ht="21" customHeight="1" x14ac:dyDescent="0.2">
      <c r="A181" s="10">
        <v>172</v>
      </c>
      <c r="B181" s="228" t="s">
        <v>3898</v>
      </c>
      <c r="C181" s="229" t="s">
        <v>3899</v>
      </c>
      <c r="D181" s="46">
        <v>2011</v>
      </c>
      <c r="E181" s="46">
        <v>1</v>
      </c>
      <c r="F181" s="230">
        <v>1092</v>
      </c>
      <c r="G181" s="230">
        <v>157</v>
      </c>
      <c r="H181" s="231" t="s">
        <v>3900</v>
      </c>
      <c r="I181" s="243"/>
      <c r="EN181"/>
      <c r="EO181"/>
      <c r="EP181"/>
      <c r="EQ181"/>
      <c r="ER181"/>
      <c r="ES181"/>
      <c r="ET181"/>
      <c r="EU181"/>
      <c r="EV181"/>
      <c r="EW181"/>
      <c r="EX181"/>
      <c r="EY181"/>
      <c r="EZ181"/>
    </row>
    <row r="182" spans="1:156" s="16" customFormat="1" ht="18" customHeight="1" x14ac:dyDescent="0.2">
      <c r="A182" s="10">
        <v>173</v>
      </c>
      <c r="B182" s="228" t="s">
        <v>3901</v>
      </c>
      <c r="C182" s="229" t="s">
        <v>3899</v>
      </c>
      <c r="D182" s="46">
        <v>2010</v>
      </c>
      <c r="E182" s="46">
        <v>1</v>
      </c>
      <c r="F182" s="230">
        <v>1097</v>
      </c>
      <c r="G182" s="230">
        <v>0</v>
      </c>
      <c r="H182" s="231" t="s">
        <v>1490</v>
      </c>
      <c r="I182" s="243"/>
      <c r="EN182"/>
      <c r="EO182"/>
      <c r="EP182"/>
      <c r="EQ182"/>
      <c r="ER182"/>
      <c r="ES182"/>
      <c r="ET182"/>
      <c r="EU182"/>
      <c r="EV182"/>
      <c r="EW182"/>
      <c r="EX182"/>
      <c r="EY182"/>
      <c r="EZ182"/>
    </row>
    <row r="183" spans="1:156" s="16" customFormat="1" ht="17.25" customHeight="1" x14ac:dyDescent="0.2">
      <c r="A183" s="10">
        <v>174</v>
      </c>
      <c r="B183" s="228" t="s">
        <v>3902</v>
      </c>
      <c r="C183" s="229" t="s">
        <v>3903</v>
      </c>
      <c r="D183" s="46">
        <v>2012</v>
      </c>
      <c r="E183" s="46">
        <v>1</v>
      </c>
      <c r="F183" s="230">
        <v>1135</v>
      </c>
      <c r="G183" s="230">
        <v>304</v>
      </c>
      <c r="H183" s="231" t="s">
        <v>3904</v>
      </c>
      <c r="I183" s="243"/>
      <c r="EN183"/>
      <c r="EO183"/>
      <c r="EP183"/>
      <c r="EQ183"/>
      <c r="ER183"/>
      <c r="ES183"/>
      <c r="ET183"/>
      <c r="EU183"/>
      <c r="EV183"/>
      <c r="EW183"/>
      <c r="EX183"/>
      <c r="EY183"/>
      <c r="EZ183"/>
    </row>
    <row r="184" spans="1:156" s="16" customFormat="1" ht="20.25" customHeight="1" x14ac:dyDescent="0.2">
      <c r="A184" s="10">
        <v>175</v>
      </c>
      <c r="B184" s="228" t="s">
        <v>3905</v>
      </c>
      <c r="C184" s="229" t="s">
        <v>3903</v>
      </c>
      <c r="D184" s="46">
        <v>2008</v>
      </c>
      <c r="E184" s="46">
        <v>1</v>
      </c>
      <c r="F184" s="230">
        <v>1290</v>
      </c>
      <c r="G184" s="230">
        <v>0</v>
      </c>
      <c r="H184" s="231" t="s">
        <v>3904</v>
      </c>
      <c r="I184" s="243"/>
      <c r="EN184"/>
      <c r="EO184"/>
      <c r="EP184"/>
      <c r="EQ184"/>
      <c r="ER184"/>
      <c r="ES184"/>
      <c r="ET184"/>
      <c r="EU184"/>
      <c r="EV184"/>
      <c r="EW184"/>
      <c r="EX184"/>
      <c r="EY184"/>
      <c r="EZ184"/>
    </row>
    <row r="185" spans="1:156" s="16" customFormat="1" ht="20.25" customHeight="1" x14ac:dyDescent="0.2">
      <c r="A185" s="10">
        <v>176</v>
      </c>
      <c r="B185" s="228" t="s">
        <v>3906</v>
      </c>
      <c r="C185" s="229" t="s">
        <v>3899</v>
      </c>
      <c r="D185" s="46">
        <v>2012</v>
      </c>
      <c r="E185" s="46">
        <v>1</v>
      </c>
      <c r="F185" s="230">
        <v>1294</v>
      </c>
      <c r="G185" s="230">
        <v>0</v>
      </c>
      <c r="H185" s="231" t="s">
        <v>1490</v>
      </c>
      <c r="I185" s="243"/>
      <c r="EN185"/>
      <c r="EO185"/>
      <c r="EP185"/>
      <c r="EQ185"/>
      <c r="ER185"/>
      <c r="ES185"/>
      <c r="ET185"/>
      <c r="EU185"/>
      <c r="EV185"/>
      <c r="EW185"/>
      <c r="EX185"/>
      <c r="EY185"/>
      <c r="EZ185"/>
    </row>
    <row r="186" spans="1:156" s="16" customFormat="1" ht="21.75" customHeight="1" x14ac:dyDescent="0.2">
      <c r="A186" s="10">
        <v>177</v>
      </c>
      <c r="B186" s="228" t="s">
        <v>3907</v>
      </c>
      <c r="C186" s="229" t="s">
        <v>3899</v>
      </c>
      <c r="D186" s="46">
        <v>2010</v>
      </c>
      <c r="E186" s="46">
        <v>1</v>
      </c>
      <c r="F186" s="230">
        <v>1422</v>
      </c>
      <c r="G186" s="230">
        <v>0</v>
      </c>
      <c r="H186" s="231" t="s">
        <v>14</v>
      </c>
      <c r="I186" s="243"/>
      <c r="EN186"/>
      <c r="EO186"/>
      <c r="EP186"/>
      <c r="EQ186"/>
      <c r="ER186"/>
      <c r="ES186"/>
      <c r="ET186"/>
      <c r="EU186"/>
      <c r="EV186"/>
      <c r="EW186"/>
      <c r="EX186"/>
      <c r="EY186"/>
      <c r="EZ186"/>
    </row>
    <row r="187" spans="1:156" s="16" customFormat="1" ht="20.25" customHeight="1" x14ac:dyDescent="0.2">
      <c r="A187" s="10">
        <v>178</v>
      </c>
      <c r="B187" s="228" t="s">
        <v>3908</v>
      </c>
      <c r="C187" s="229" t="s">
        <v>3899</v>
      </c>
      <c r="D187" s="46">
        <v>2014</v>
      </c>
      <c r="E187" s="46">
        <v>1</v>
      </c>
      <c r="F187" s="230">
        <v>1489</v>
      </c>
      <c r="G187" s="230">
        <v>798</v>
      </c>
      <c r="H187" s="231" t="s">
        <v>14</v>
      </c>
      <c r="I187" s="243"/>
      <c r="EN187"/>
      <c r="EO187"/>
      <c r="EP187"/>
      <c r="EQ187"/>
      <c r="ER187"/>
      <c r="ES187"/>
      <c r="ET187"/>
      <c r="EU187"/>
      <c r="EV187"/>
      <c r="EW187"/>
      <c r="EX187"/>
      <c r="EY187"/>
      <c r="EZ187"/>
    </row>
    <row r="188" spans="1:156" s="16" customFormat="1" ht="21.75" customHeight="1" x14ac:dyDescent="0.2">
      <c r="A188" s="10">
        <v>179</v>
      </c>
      <c r="B188" s="228" t="s">
        <v>3909</v>
      </c>
      <c r="C188" s="229" t="s">
        <v>3899</v>
      </c>
      <c r="D188" s="46">
        <v>2011</v>
      </c>
      <c r="E188" s="46">
        <v>1</v>
      </c>
      <c r="F188" s="230">
        <v>1544</v>
      </c>
      <c r="G188" s="230">
        <v>163</v>
      </c>
      <c r="H188" s="231" t="s">
        <v>3904</v>
      </c>
      <c r="I188" s="243"/>
      <c r="EN188"/>
      <c r="EO188"/>
      <c r="EP188"/>
      <c r="EQ188"/>
      <c r="ER188"/>
      <c r="ES188"/>
      <c r="ET188"/>
      <c r="EU188"/>
      <c r="EV188"/>
      <c r="EW188"/>
      <c r="EX188"/>
      <c r="EY188"/>
      <c r="EZ188"/>
    </row>
    <row r="189" spans="1:156" s="16" customFormat="1" ht="21" customHeight="1" x14ac:dyDescent="0.2">
      <c r="A189" s="10">
        <v>180</v>
      </c>
      <c r="B189" s="228" t="s">
        <v>3910</v>
      </c>
      <c r="C189" s="229" t="s">
        <v>3903</v>
      </c>
      <c r="D189" s="46">
        <v>2008</v>
      </c>
      <c r="E189" s="46">
        <v>1</v>
      </c>
      <c r="F189" s="230">
        <v>1713</v>
      </c>
      <c r="G189" s="230">
        <v>0</v>
      </c>
      <c r="H189" s="231" t="s">
        <v>3904</v>
      </c>
      <c r="I189" s="243"/>
      <c r="EN189"/>
      <c r="EO189"/>
      <c r="EP189"/>
      <c r="EQ189"/>
      <c r="ER189"/>
      <c r="ES189"/>
      <c r="ET189"/>
      <c r="EU189"/>
      <c r="EV189"/>
      <c r="EW189"/>
      <c r="EX189"/>
      <c r="EY189"/>
      <c r="EZ189"/>
    </row>
    <row r="190" spans="1:156" s="16" customFormat="1" ht="20.25" customHeight="1" x14ac:dyDescent="0.2">
      <c r="A190" s="10">
        <v>181</v>
      </c>
      <c r="B190" s="228" t="s">
        <v>3911</v>
      </c>
      <c r="C190" s="229" t="s">
        <v>3903</v>
      </c>
      <c r="D190" s="46">
        <v>2008</v>
      </c>
      <c r="E190" s="46">
        <v>1</v>
      </c>
      <c r="F190" s="230">
        <v>1755</v>
      </c>
      <c r="G190" s="230">
        <v>0</v>
      </c>
      <c r="H190" s="231" t="s">
        <v>1490</v>
      </c>
      <c r="I190" s="243"/>
      <c r="EN190"/>
      <c r="EO190"/>
      <c r="EP190"/>
      <c r="EQ190"/>
      <c r="ER190"/>
      <c r="ES190"/>
      <c r="ET190"/>
      <c r="EU190"/>
      <c r="EV190"/>
      <c r="EW190"/>
      <c r="EX190"/>
      <c r="EY190"/>
      <c r="EZ190"/>
    </row>
    <row r="191" spans="1:156" s="16" customFormat="1" ht="19.5" customHeight="1" x14ac:dyDescent="0.2">
      <c r="A191" s="10">
        <v>182</v>
      </c>
      <c r="B191" s="228" t="s">
        <v>3912</v>
      </c>
      <c r="C191" s="229" t="s">
        <v>3913</v>
      </c>
      <c r="D191" s="46">
        <v>2013</v>
      </c>
      <c r="E191" s="46">
        <v>1</v>
      </c>
      <c r="F191" s="230">
        <v>1924</v>
      </c>
      <c r="G191" s="230">
        <v>773</v>
      </c>
      <c r="H191" s="231" t="s">
        <v>3904</v>
      </c>
      <c r="I191" s="243"/>
      <c r="EN191"/>
      <c r="EO191"/>
      <c r="EP191"/>
      <c r="EQ191"/>
      <c r="ER191"/>
      <c r="ES191"/>
      <c r="ET191"/>
      <c r="EU191"/>
      <c r="EV191"/>
      <c r="EW191"/>
      <c r="EX191"/>
      <c r="EY191"/>
      <c r="EZ191"/>
    </row>
    <row r="192" spans="1:156" s="16" customFormat="1" ht="21.75" customHeight="1" x14ac:dyDescent="0.2">
      <c r="A192" s="10">
        <v>183</v>
      </c>
      <c r="B192" s="228" t="s">
        <v>3914</v>
      </c>
      <c r="C192" s="229" t="s">
        <v>3899</v>
      </c>
      <c r="D192" s="46">
        <v>2010</v>
      </c>
      <c r="E192" s="46">
        <v>1</v>
      </c>
      <c r="F192" s="230">
        <v>1950</v>
      </c>
      <c r="G192" s="230">
        <v>0</v>
      </c>
      <c r="H192" s="231" t="s">
        <v>14</v>
      </c>
      <c r="I192" s="243"/>
      <c r="EN192"/>
      <c r="EO192"/>
      <c r="EP192"/>
      <c r="EQ192"/>
      <c r="ER192"/>
      <c r="ES192"/>
      <c r="ET192"/>
      <c r="EU192"/>
      <c r="EV192"/>
      <c r="EW192"/>
      <c r="EX192"/>
      <c r="EY192"/>
      <c r="EZ192"/>
    </row>
    <row r="193" spans="1:156" s="16" customFormat="1" ht="22.5" customHeight="1" x14ac:dyDescent="0.2">
      <c r="A193" s="10">
        <v>184</v>
      </c>
      <c r="B193" s="228" t="s">
        <v>3915</v>
      </c>
      <c r="C193" s="229" t="s">
        <v>3903</v>
      </c>
      <c r="D193" s="46">
        <v>2007</v>
      </c>
      <c r="E193" s="46">
        <v>1</v>
      </c>
      <c r="F193" s="230">
        <v>2000</v>
      </c>
      <c r="G193" s="230">
        <v>0</v>
      </c>
      <c r="H193" s="231" t="s">
        <v>3904</v>
      </c>
      <c r="I193" s="243"/>
      <c r="EN193"/>
      <c r="EO193"/>
      <c r="EP193"/>
      <c r="EQ193"/>
      <c r="ER193"/>
      <c r="ES193"/>
      <c r="ET193"/>
      <c r="EU193"/>
      <c r="EV193"/>
      <c r="EW193"/>
      <c r="EX193"/>
      <c r="EY193"/>
      <c r="EZ193"/>
    </row>
    <row r="194" spans="1:156" s="16" customFormat="1" ht="21" customHeight="1" x14ac:dyDescent="0.2">
      <c r="A194" s="10">
        <v>185</v>
      </c>
      <c r="B194" s="228" t="s">
        <v>3916</v>
      </c>
      <c r="C194" s="229" t="s">
        <v>3899</v>
      </c>
      <c r="D194" s="46">
        <v>2010</v>
      </c>
      <c r="E194" s="46">
        <v>1</v>
      </c>
      <c r="F194" s="230">
        <v>2240</v>
      </c>
      <c r="G194" s="230">
        <v>0</v>
      </c>
      <c r="H194" s="231" t="s">
        <v>14</v>
      </c>
      <c r="I194" s="243"/>
      <c r="EN194"/>
      <c r="EO194"/>
      <c r="EP194"/>
      <c r="EQ194"/>
      <c r="ER194"/>
      <c r="ES194"/>
      <c r="ET194"/>
      <c r="EU194"/>
      <c r="EV194"/>
      <c r="EW194"/>
      <c r="EX194"/>
      <c r="EY194"/>
      <c r="EZ194"/>
    </row>
    <row r="195" spans="1:156" s="16" customFormat="1" ht="20.25" customHeight="1" x14ac:dyDescent="0.2">
      <c r="A195" s="10">
        <v>186</v>
      </c>
      <c r="B195" s="228" t="s">
        <v>3917</v>
      </c>
      <c r="C195" s="229" t="s">
        <v>3903</v>
      </c>
      <c r="D195" s="46">
        <v>2007</v>
      </c>
      <c r="E195" s="46">
        <v>1</v>
      </c>
      <c r="F195" s="230">
        <v>2322</v>
      </c>
      <c r="G195" s="230">
        <v>0</v>
      </c>
      <c r="H195" s="231" t="s">
        <v>3904</v>
      </c>
      <c r="I195" s="243"/>
      <c r="EN195"/>
      <c r="EO195"/>
      <c r="EP195"/>
      <c r="EQ195"/>
      <c r="ER195"/>
      <c r="ES195"/>
      <c r="ET195"/>
      <c r="EU195"/>
      <c r="EV195"/>
      <c r="EW195"/>
      <c r="EX195"/>
      <c r="EY195"/>
      <c r="EZ195"/>
    </row>
    <row r="196" spans="1:156" s="16" customFormat="1" ht="21" customHeight="1" x14ac:dyDescent="0.2">
      <c r="A196" s="10">
        <v>187</v>
      </c>
      <c r="B196" s="228" t="s">
        <v>3918</v>
      </c>
      <c r="C196" s="229" t="s">
        <v>3899</v>
      </c>
      <c r="D196" s="46">
        <v>2011</v>
      </c>
      <c r="E196" s="46">
        <v>1</v>
      </c>
      <c r="F196" s="230">
        <v>2442</v>
      </c>
      <c r="G196" s="230">
        <v>283</v>
      </c>
      <c r="H196" s="231" t="s">
        <v>1490</v>
      </c>
      <c r="I196" s="243"/>
      <c r="EN196"/>
      <c r="EO196"/>
      <c r="EP196"/>
      <c r="EQ196"/>
      <c r="ER196"/>
      <c r="ES196"/>
      <c r="ET196"/>
      <c r="EU196"/>
      <c r="EV196"/>
      <c r="EW196"/>
      <c r="EX196"/>
      <c r="EY196"/>
      <c r="EZ196"/>
    </row>
    <row r="197" spans="1:156" s="16" customFormat="1" ht="20.25" customHeight="1" x14ac:dyDescent="0.2">
      <c r="A197" s="10">
        <v>188</v>
      </c>
      <c r="B197" s="228" t="s">
        <v>3919</v>
      </c>
      <c r="C197" s="229" t="s">
        <v>3920</v>
      </c>
      <c r="D197" s="46">
        <v>2007</v>
      </c>
      <c r="E197" s="46">
        <v>1</v>
      </c>
      <c r="F197" s="230">
        <v>3137</v>
      </c>
      <c r="G197" s="230">
        <v>0</v>
      </c>
      <c r="H197" s="231" t="s">
        <v>1490</v>
      </c>
      <c r="I197" s="243"/>
      <c r="EN197"/>
      <c r="EO197"/>
      <c r="EP197"/>
      <c r="EQ197"/>
      <c r="ER197"/>
      <c r="ES197"/>
      <c r="ET197"/>
      <c r="EU197"/>
      <c r="EV197"/>
      <c r="EW197"/>
      <c r="EX197"/>
      <c r="EY197"/>
      <c r="EZ197"/>
    </row>
    <row r="198" spans="1:156" s="16" customFormat="1" ht="19.5" customHeight="1" x14ac:dyDescent="0.2">
      <c r="A198" s="10">
        <v>189</v>
      </c>
      <c r="B198" s="228" t="s">
        <v>3921</v>
      </c>
      <c r="C198" s="229" t="s">
        <v>3903</v>
      </c>
      <c r="D198" s="46">
        <v>2007</v>
      </c>
      <c r="E198" s="46">
        <v>1</v>
      </c>
      <c r="F198" s="230">
        <v>3681</v>
      </c>
      <c r="G198" s="230">
        <v>0</v>
      </c>
      <c r="H198" s="231" t="s">
        <v>3904</v>
      </c>
      <c r="I198" s="243"/>
      <c r="EN198"/>
      <c r="EO198"/>
      <c r="EP198"/>
      <c r="EQ198"/>
      <c r="ER198"/>
      <c r="ES198"/>
      <c r="ET198"/>
      <c r="EU198"/>
      <c r="EV198"/>
      <c r="EW198"/>
      <c r="EX198"/>
      <c r="EY198"/>
      <c r="EZ198"/>
    </row>
    <row r="199" spans="1:156" s="16" customFormat="1" ht="22.5" customHeight="1" x14ac:dyDescent="0.2">
      <c r="A199" s="10">
        <v>190</v>
      </c>
      <c r="B199" s="228" t="s">
        <v>3709</v>
      </c>
      <c r="C199" s="229" t="s">
        <v>3899</v>
      </c>
      <c r="D199" s="46">
        <v>2015</v>
      </c>
      <c r="E199" s="46">
        <v>1</v>
      </c>
      <c r="F199" s="230">
        <v>4927</v>
      </c>
      <c r="G199" s="230">
        <v>2696</v>
      </c>
      <c r="H199" s="231" t="s">
        <v>187</v>
      </c>
      <c r="I199" s="243"/>
      <c r="EN199"/>
      <c r="EO199"/>
      <c r="EP199"/>
      <c r="EQ199"/>
      <c r="ER199"/>
      <c r="ES199"/>
      <c r="ET199"/>
      <c r="EU199"/>
      <c r="EV199"/>
      <c r="EW199"/>
      <c r="EX199"/>
      <c r="EY199"/>
      <c r="EZ199"/>
    </row>
    <row r="200" spans="1:156" s="16" customFormat="1" ht="21.75" customHeight="1" x14ac:dyDescent="0.2">
      <c r="A200" s="10">
        <v>191</v>
      </c>
      <c r="B200" s="228" t="s">
        <v>3922</v>
      </c>
      <c r="C200" s="229" t="s">
        <v>3899</v>
      </c>
      <c r="D200" s="46">
        <v>2007</v>
      </c>
      <c r="E200" s="46">
        <v>1</v>
      </c>
      <c r="F200" s="230">
        <v>9059</v>
      </c>
      <c r="G200" s="230">
        <v>0</v>
      </c>
      <c r="H200" s="231" t="s">
        <v>3904</v>
      </c>
      <c r="I200" s="243"/>
      <c r="EN200"/>
      <c r="EO200"/>
      <c r="EP200"/>
      <c r="EQ200"/>
      <c r="ER200"/>
      <c r="ES200"/>
      <c r="ET200"/>
      <c r="EU200"/>
      <c r="EV200"/>
      <c r="EW200"/>
      <c r="EX200"/>
      <c r="EY200"/>
      <c r="EZ200"/>
    </row>
    <row r="201" spans="1:156" s="16" customFormat="1" ht="22.5" customHeight="1" x14ac:dyDescent="0.2">
      <c r="A201" s="10">
        <v>192</v>
      </c>
      <c r="B201" s="228" t="s">
        <v>3923</v>
      </c>
      <c r="C201" s="229" t="s">
        <v>3903</v>
      </c>
      <c r="D201" s="46">
        <v>2011</v>
      </c>
      <c r="E201" s="46">
        <v>1</v>
      </c>
      <c r="F201" s="230">
        <v>31963</v>
      </c>
      <c r="G201" s="230">
        <v>0</v>
      </c>
      <c r="H201" s="231" t="s">
        <v>3904</v>
      </c>
      <c r="I201" s="243"/>
      <c r="EN201"/>
      <c r="EO201"/>
      <c r="EP201"/>
      <c r="EQ201"/>
      <c r="ER201"/>
      <c r="ES201"/>
      <c r="ET201"/>
      <c r="EU201"/>
      <c r="EV201"/>
      <c r="EW201"/>
      <c r="EX201"/>
      <c r="EY201"/>
      <c r="EZ201"/>
    </row>
    <row r="202" spans="1:156" s="16" customFormat="1" ht="22.5" customHeight="1" x14ac:dyDescent="0.2">
      <c r="A202" s="10">
        <v>193</v>
      </c>
      <c r="B202" s="228" t="s">
        <v>3924</v>
      </c>
      <c r="C202" s="229" t="s">
        <v>3903</v>
      </c>
      <c r="D202" s="46" t="s">
        <v>3138</v>
      </c>
      <c r="E202" s="46">
        <v>1</v>
      </c>
      <c r="F202" s="230">
        <v>1690</v>
      </c>
      <c r="G202" s="230">
        <v>1585</v>
      </c>
      <c r="H202" s="231">
        <v>8</v>
      </c>
      <c r="I202" s="243"/>
      <c r="EN202"/>
      <c r="EO202"/>
      <c r="EP202"/>
      <c r="EQ202"/>
      <c r="ER202"/>
      <c r="ES202"/>
      <c r="ET202"/>
      <c r="EU202"/>
      <c r="EV202"/>
      <c r="EW202"/>
      <c r="EX202"/>
      <c r="EY202"/>
      <c r="EZ202"/>
    </row>
    <row r="203" spans="1:156" s="16" customFormat="1" ht="22.5" customHeight="1" x14ac:dyDescent="0.2">
      <c r="A203" s="10">
        <v>194</v>
      </c>
      <c r="B203" s="228" t="s">
        <v>3925</v>
      </c>
      <c r="C203" s="229" t="s">
        <v>3913</v>
      </c>
      <c r="D203" s="46" t="s">
        <v>3138</v>
      </c>
      <c r="E203" s="46">
        <v>1</v>
      </c>
      <c r="F203" s="230">
        <v>1757</v>
      </c>
      <c r="G203" s="230">
        <v>1609</v>
      </c>
      <c r="H203" s="231">
        <v>8</v>
      </c>
      <c r="I203" s="243"/>
      <c r="EN203"/>
      <c r="EO203"/>
      <c r="EP203"/>
      <c r="EQ203"/>
      <c r="ER203"/>
      <c r="ES203"/>
      <c r="ET203"/>
      <c r="EU203"/>
      <c r="EV203"/>
      <c r="EW203"/>
      <c r="EX203"/>
      <c r="EY203"/>
      <c r="EZ203"/>
    </row>
    <row r="204" spans="1:156" s="16" customFormat="1" ht="22.5" customHeight="1" x14ac:dyDescent="0.2">
      <c r="A204" s="10">
        <v>195</v>
      </c>
      <c r="B204" s="228" t="s">
        <v>3926</v>
      </c>
      <c r="C204" s="229" t="s">
        <v>3903</v>
      </c>
      <c r="D204" s="46" t="s">
        <v>3138</v>
      </c>
      <c r="E204" s="46">
        <v>1</v>
      </c>
      <c r="F204" s="230">
        <v>2154</v>
      </c>
      <c r="G204" s="230">
        <v>1972</v>
      </c>
      <c r="H204" s="231">
        <v>8</v>
      </c>
      <c r="I204" s="243"/>
      <c r="EN204"/>
      <c r="EO204"/>
      <c r="EP204"/>
      <c r="EQ204"/>
      <c r="ER204"/>
      <c r="ES204"/>
      <c r="ET204"/>
      <c r="EU204"/>
      <c r="EV204"/>
      <c r="EW204"/>
      <c r="EX204"/>
      <c r="EY204"/>
      <c r="EZ204"/>
    </row>
    <row r="205" spans="1:156" s="16" customFormat="1" ht="27" x14ac:dyDescent="0.2">
      <c r="A205" s="10">
        <v>196</v>
      </c>
      <c r="B205" s="228" t="s">
        <v>3927</v>
      </c>
      <c r="C205" s="229" t="s">
        <v>3899</v>
      </c>
      <c r="D205" s="46" t="s">
        <v>1797</v>
      </c>
      <c r="E205" s="46">
        <v>1</v>
      </c>
      <c r="F205" s="230">
        <v>2495</v>
      </c>
      <c r="G205" s="230">
        <v>2495</v>
      </c>
      <c r="H205" s="231">
        <v>6</v>
      </c>
      <c r="I205" s="243"/>
      <c r="EN205"/>
      <c r="EO205"/>
      <c r="EP205"/>
      <c r="EQ205"/>
      <c r="ER205"/>
      <c r="ES205"/>
      <c r="ET205"/>
      <c r="EU205"/>
      <c r="EV205"/>
      <c r="EW205"/>
      <c r="EX205"/>
      <c r="EY205"/>
      <c r="EZ205"/>
    </row>
    <row r="206" spans="1:156" s="16" customFormat="1" ht="27" x14ac:dyDescent="0.2">
      <c r="A206" s="10">
        <v>197</v>
      </c>
      <c r="B206" s="228" t="s">
        <v>3928</v>
      </c>
      <c r="C206" s="229" t="s">
        <v>3929</v>
      </c>
      <c r="D206" s="46" t="s">
        <v>1797</v>
      </c>
      <c r="E206" s="46">
        <v>1</v>
      </c>
      <c r="F206" s="230">
        <v>2521</v>
      </c>
      <c r="G206" s="230">
        <v>2495</v>
      </c>
      <c r="H206" s="231">
        <v>6.8</v>
      </c>
      <c r="I206" s="243"/>
      <c r="EN206"/>
      <c r="EO206"/>
      <c r="EP206"/>
      <c r="EQ206"/>
      <c r="ER206"/>
      <c r="ES206"/>
      <c r="ET206"/>
      <c r="EU206"/>
      <c r="EV206"/>
      <c r="EW206"/>
      <c r="EX206"/>
      <c r="EY206"/>
      <c r="EZ206"/>
    </row>
    <row r="207" spans="1:156" s="16" customFormat="1" ht="21.75" customHeight="1" thickBot="1" x14ac:dyDescent="0.25">
      <c r="A207" s="10">
        <v>198</v>
      </c>
      <c r="B207" s="228" t="s">
        <v>3930</v>
      </c>
      <c r="C207" s="229" t="s">
        <v>3899</v>
      </c>
      <c r="D207" s="46" t="s">
        <v>1797</v>
      </c>
      <c r="E207" s="46">
        <v>1</v>
      </c>
      <c r="F207" s="230">
        <v>5666</v>
      </c>
      <c r="G207" s="230">
        <v>5520</v>
      </c>
      <c r="H207" s="231">
        <v>6.8</v>
      </c>
      <c r="I207" s="243"/>
      <c r="EN207"/>
      <c r="EO207"/>
      <c r="EP207"/>
      <c r="EQ207"/>
      <c r="ER207"/>
      <c r="ES207"/>
      <c r="ET207"/>
      <c r="EU207"/>
      <c r="EV207"/>
      <c r="EW207"/>
      <c r="EX207"/>
      <c r="EY207"/>
      <c r="EZ207"/>
    </row>
    <row r="208" spans="1:156" s="16" customFormat="1" ht="14.25" thickBot="1" x14ac:dyDescent="0.25">
      <c r="A208" s="234"/>
      <c r="B208" s="235" t="s">
        <v>3931</v>
      </c>
      <c r="C208" s="236"/>
      <c r="D208" s="237"/>
      <c r="E208" s="238"/>
      <c r="F208" s="239"/>
      <c r="G208" s="239"/>
      <c r="H208" s="240"/>
      <c r="I208" s="241"/>
      <c r="EN208"/>
      <c r="EO208"/>
      <c r="EP208"/>
      <c r="EQ208"/>
      <c r="ER208"/>
      <c r="ES208"/>
      <c r="ET208"/>
      <c r="EU208"/>
      <c r="EV208"/>
      <c r="EW208"/>
      <c r="EX208"/>
      <c r="EY208"/>
      <c r="EZ208"/>
    </row>
    <row r="209" spans="1:156" s="16" customFormat="1" ht="27" x14ac:dyDescent="0.2">
      <c r="A209" s="10">
        <v>199</v>
      </c>
      <c r="B209" s="55" t="s">
        <v>3932</v>
      </c>
      <c r="C209" s="55" t="s">
        <v>3933</v>
      </c>
      <c r="D209" s="40">
        <v>2007</v>
      </c>
      <c r="E209" s="40">
        <v>1</v>
      </c>
      <c r="F209" s="225">
        <v>2129</v>
      </c>
      <c r="G209" s="225">
        <v>0</v>
      </c>
      <c r="H209" s="226" t="s">
        <v>1490</v>
      </c>
      <c r="I209" s="227"/>
      <c r="EN209"/>
      <c r="EO209"/>
      <c r="EP209"/>
      <c r="EQ209"/>
      <c r="ER209"/>
      <c r="ES209"/>
      <c r="ET209"/>
      <c r="EU209"/>
      <c r="EV209"/>
      <c r="EW209"/>
      <c r="EX209"/>
      <c r="EY209"/>
      <c r="EZ209"/>
    </row>
    <row r="210" spans="1:156" s="16" customFormat="1" ht="40.5" x14ac:dyDescent="0.2">
      <c r="A210" s="10">
        <v>200</v>
      </c>
      <c r="B210" s="228" t="s">
        <v>3934</v>
      </c>
      <c r="C210" s="229" t="s">
        <v>3935</v>
      </c>
      <c r="D210" s="46">
        <v>2007</v>
      </c>
      <c r="E210" s="46">
        <v>1</v>
      </c>
      <c r="F210" s="230">
        <v>1500</v>
      </c>
      <c r="G210" s="230">
        <v>0</v>
      </c>
      <c r="H210" s="231" t="s">
        <v>1490</v>
      </c>
      <c r="I210" s="243"/>
      <c r="EN210"/>
      <c r="EO210"/>
      <c r="EP210"/>
      <c r="EQ210"/>
      <c r="ER210"/>
      <c r="ES210"/>
      <c r="ET210"/>
      <c r="EU210"/>
      <c r="EV210"/>
      <c r="EW210"/>
      <c r="EX210"/>
      <c r="EY210"/>
      <c r="EZ210"/>
    </row>
    <row r="211" spans="1:156" s="16" customFormat="1" ht="27" x14ac:dyDescent="0.2">
      <c r="A211" s="10">
        <v>201</v>
      </c>
      <c r="B211" s="228" t="s">
        <v>3936</v>
      </c>
      <c r="C211" s="229" t="s">
        <v>3937</v>
      </c>
      <c r="D211" s="46">
        <v>2007</v>
      </c>
      <c r="E211" s="46">
        <v>1</v>
      </c>
      <c r="F211" s="230">
        <v>1750</v>
      </c>
      <c r="G211" s="230">
        <v>0</v>
      </c>
      <c r="H211" s="231" t="s">
        <v>1490</v>
      </c>
      <c r="I211" s="243"/>
      <c r="EN211"/>
      <c r="EO211"/>
      <c r="EP211"/>
      <c r="EQ211"/>
      <c r="ER211"/>
      <c r="ES211"/>
      <c r="ET211"/>
      <c r="EU211"/>
      <c r="EV211"/>
      <c r="EW211"/>
      <c r="EX211"/>
      <c r="EY211"/>
      <c r="EZ211"/>
    </row>
    <row r="212" spans="1:156" s="16" customFormat="1" ht="27" x14ac:dyDescent="0.2">
      <c r="A212" s="10">
        <v>202</v>
      </c>
      <c r="B212" s="228" t="s">
        <v>3938</v>
      </c>
      <c r="C212" s="229" t="s">
        <v>3939</v>
      </c>
      <c r="D212" s="46">
        <v>2007</v>
      </c>
      <c r="E212" s="46">
        <v>1</v>
      </c>
      <c r="F212" s="230">
        <v>1165</v>
      </c>
      <c r="G212" s="230">
        <v>0</v>
      </c>
      <c r="H212" s="231" t="s">
        <v>1490</v>
      </c>
      <c r="I212" s="243"/>
      <c r="EN212"/>
      <c r="EO212"/>
      <c r="EP212"/>
      <c r="EQ212"/>
      <c r="ER212"/>
      <c r="ES212"/>
      <c r="ET212"/>
      <c r="EU212"/>
      <c r="EV212"/>
      <c r="EW212"/>
      <c r="EX212"/>
      <c r="EY212"/>
      <c r="EZ212"/>
    </row>
    <row r="213" spans="1:156" s="16" customFormat="1" ht="27" x14ac:dyDescent="0.2">
      <c r="A213" s="10">
        <v>203</v>
      </c>
      <c r="B213" s="228" t="s">
        <v>3940</v>
      </c>
      <c r="C213" s="229" t="s">
        <v>3939</v>
      </c>
      <c r="D213" s="46">
        <v>2007</v>
      </c>
      <c r="E213" s="46">
        <v>1</v>
      </c>
      <c r="F213" s="230">
        <v>1449</v>
      </c>
      <c r="G213" s="230">
        <v>0</v>
      </c>
      <c r="H213" s="231" t="s">
        <v>1490</v>
      </c>
      <c r="I213" s="243"/>
      <c r="EN213"/>
      <c r="EO213"/>
      <c r="EP213"/>
      <c r="EQ213"/>
      <c r="ER213"/>
      <c r="ES213"/>
      <c r="ET213"/>
      <c r="EU213"/>
      <c r="EV213"/>
      <c r="EW213"/>
      <c r="EX213"/>
      <c r="EY213"/>
      <c r="EZ213"/>
    </row>
    <row r="214" spans="1:156" s="16" customFormat="1" ht="40.5" x14ac:dyDescent="0.2">
      <c r="A214" s="10">
        <v>204</v>
      </c>
      <c r="B214" s="228" t="s">
        <v>3941</v>
      </c>
      <c r="C214" s="229" t="s">
        <v>3935</v>
      </c>
      <c r="D214" s="46">
        <v>2007</v>
      </c>
      <c r="E214" s="46">
        <v>1</v>
      </c>
      <c r="F214" s="230">
        <v>1544</v>
      </c>
      <c r="G214" s="230">
        <v>36</v>
      </c>
      <c r="H214" s="231" t="s">
        <v>1490</v>
      </c>
      <c r="I214" s="243"/>
      <c r="EN214"/>
      <c r="EO214"/>
      <c r="EP214"/>
      <c r="EQ214"/>
      <c r="ER214"/>
      <c r="ES214"/>
      <c r="ET214"/>
      <c r="EU214"/>
      <c r="EV214"/>
      <c r="EW214"/>
      <c r="EX214"/>
      <c r="EY214"/>
      <c r="EZ214"/>
    </row>
    <row r="215" spans="1:156" s="16" customFormat="1" ht="27" x14ac:dyDescent="0.2">
      <c r="A215" s="10">
        <v>205</v>
      </c>
      <c r="B215" s="228" t="s">
        <v>3942</v>
      </c>
      <c r="C215" s="229" t="s">
        <v>3943</v>
      </c>
      <c r="D215" s="46">
        <v>2007</v>
      </c>
      <c r="E215" s="46">
        <v>1</v>
      </c>
      <c r="F215" s="230">
        <v>1042</v>
      </c>
      <c r="G215" s="230">
        <v>58</v>
      </c>
      <c r="H215" s="231" t="s">
        <v>1490</v>
      </c>
      <c r="I215" s="243"/>
      <c r="EN215"/>
      <c r="EO215"/>
      <c r="EP215"/>
      <c r="EQ215"/>
      <c r="ER215"/>
      <c r="ES215"/>
      <c r="ET215"/>
      <c r="EU215"/>
      <c r="EV215"/>
      <c r="EW215"/>
      <c r="EX215"/>
      <c r="EY215"/>
      <c r="EZ215"/>
    </row>
    <row r="216" spans="1:156" s="16" customFormat="1" ht="27" x14ac:dyDescent="0.2">
      <c r="A216" s="10">
        <v>206</v>
      </c>
      <c r="B216" s="228" t="s">
        <v>3944</v>
      </c>
      <c r="C216" s="229" t="s">
        <v>3945</v>
      </c>
      <c r="D216" s="46">
        <v>2007</v>
      </c>
      <c r="E216" s="46">
        <v>1</v>
      </c>
      <c r="F216" s="230">
        <v>1297</v>
      </c>
      <c r="G216" s="230">
        <v>72</v>
      </c>
      <c r="H216" s="231" t="s">
        <v>1490</v>
      </c>
      <c r="I216" s="243"/>
      <c r="EN216"/>
      <c r="EO216"/>
      <c r="EP216"/>
      <c r="EQ216"/>
      <c r="ER216"/>
      <c r="ES216"/>
      <c r="ET216"/>
      <c r="EU216"/>
      <c r="EV216"/>
      <c r="EW216"/>
      <c r="EX216"/>
      <c r="EY216"/>
      <c r="EZ216"/>
    </row>
    <row r="217" spans="1:156" s="16" customFormat="1" ht="27" x14ac:dyDescent="0.2">
      <c r="A217" s="10">
        <v>207</v>
      </c>
      <c r="B217" s="228" t="s">
        <v>3946</v>
      </c>
      <c r="C217" s="229" t="s">
        <v>3945</v>
      </c>
      <c r="D217" s="46">
        <v>2007</v>
      </c>
      <c r="E217" s="46">
        <v>1</v>
      </c>
      <c r="F217" s="230">
        <v>1200</v>
      </c>
      <c r="G217" s="230">
        <v>67</v>
      </c>
      <c r="H217" s="231" t="s">
        <v>1490</v>
      </c>
      <c r="I217" s="243"/>
      <c r="EN217"/>
      <c r="EO217"/>
      <c r="EP217"/>
      <c r="EQ217"/>
      <c r="ER217"/>
      <c r="ES217"/>
      <c r="ET217"/>
      <c r="EU217"/>
      <c r="EV217"/>
      <c r="EW217"/>
      <c r="EX217"/>
      <c r="EY217"/>
      <c r="EZ217"/>
    </row>
    <row r="218" spans="1:156" s="16" customFormat="1" ht="27" x14ac:dyDescent="0.2">
      <c r="A218" s="10">
        <v>208</v>
      </c>
      <c r="B218" s="228" t="s">
        <v>3947</v>
      </c>
      <c r="C218" s="229" t="s">
        <v>3945</v>
      </c>
      <c r="D218" s="46">
        <v>2007</v>
      </c>
      <c r="E218" s="46">
        <v>1</v>
      </c>
      <c r="F218" s="230">
        <v>1990</v>
      </c>
      <c r="G218" s="230">
        <v>111</v>
      </c>
      <c r="H218" s="231" t="s">
        <v>14</v>
      </c>
      <c r="I218" s="243"/>
      <c r="EN218"/>
      <c r="EO218"/>
      <c r="EP218"/>
      <c r="EQ218"/>
      <c r="ER218"/>
      <c r="ES218"/>
      <c r="ET218"/>
      <c r="EU218"/>
      <c r="EV218"/>
      <c r="EW218"/>
      <c r="EX218"/>
      <c r="EY218"/>
      <c r="EZ218"/>
    </row>
    <row r="219" spans="1:156" s="16" customFormat="1" ht="27" x14ac:dyDescent="0.2">
      <c r="A219" s="10">
        <v>209</v>
      </c>
      <c r="B219" s="228" t="s">
        <v>3948</v>
      </c>
      <c r="C219" s="229" t="s">
        <v>3949</v>
      </c>
      <c r="D219" s="46">
        <v>2007</v>
      </c>
      <c r="E219" s="46">
        <v>1</v>
      </c>
      <c r="F219" s="230">
        <v>1050</v>
      </c>
      <c r="G219" s="230">
        <v>59</v>
      </c>
      <c r="H219" s="231" t="s">
        <v>14</v>
      </c>
      <c r="I219" s="243"/>
      <c r="EN219"/>
      <c r="EO219"/>
      <c r="EP219"/>
      <c r="EQ219"/>
      <c r="ER219"/>
      <c r="ES219"/>
      <c r="ET219"/>
      <c r="EU219"/>
      <c r="EV219"/>
      <c r="EW219"/>
      <c r="EX219"/>
      <c r="EY219"/>
      <c r="EZ219"/>
    </row>
    <row r="220" spans="1:156" s="16" customFormat="1" ht="40.5" x14ac:dyDescent="0.2">
      <c r="A220" s="10">
        <v>210</v>
      </c>
      <c r="B220" s="228" t="s">
        <v>3950</v>
      </c>
      <c r="C220" s="229" t="s">
        <v>3951</v>
      </c>
      <c r="D220" s="46">
        <v>2008</v>
      </c>
      <c r="E220" s="46">
        <v>1</v>
      </c>
      <c r="F220" s="230">
        <v>2500</v>
      </c>
      <c r="G220" s="230">
        <v>223</v>
      </c>
      <c r="H220" s="231" t="s">
        <v>229</v>
      </c>
      <c r="I220" s="243"/>
      <c r="EN220"/>
      <c r="EO220"/>
      <c r="EP220"/>
      <c r="EQ220"/>
      <c r="ER220"/>
      <c r="ES220"/>
      <c r="ET220"/>
      <c r="EU220"/>
      <c r="EV220"/>
      <c r="EW220"/>
      <c r="EX220"/>
      <c r="EY220"/>
      <c r="EZ220"/>
    </row>
    <row r="221" spans="1:156" s="16" customFormat="1" ht="40.5" x14ac:dyDescent="0.2">
      <c r="A221" s="10">
        <v>211</v>
      </c>
      <c r="B221" s="228" t="s">
        <v>3952</v>
      </c>
      <c r="C221" s="229" t="s">
        <v>3951</v>
      </c>
      <c r="D221" s="46">
        <v>2008</v>
      </c>
      <c r="E221" s="46">
        <v>1</v>
      </c>
      <c r="F221" s="230">
        <v>1350</v>
      </c>
      <c r="G221" s="230">
        <v>121</v>
      </c>
      <c r="H221" s="231" t="s">
        <v>229</v>
      </c>
      <c r="I221" s="243"/>
      <c r="EN221"/>
      <c r="EO221"/>
      <c r="EP221"/>
      <c r="EQ221"/>
      <c r="ER221"/>
      <c r="ES221"/>
      <c r="ET221"/>
      <c r="EU221"/>
      <c r="EV221"/>
      <c r="EW221"/>
      <c r="EX221"/>
      <c r="EY221"/>
      <c r="EZ221"/>
    </row>
    <row r="222" spans="1:156" s="16" customFormat="1" ht="27" x14ac:dyDescent="0.2">
      <c r="A222" s="10">
        <v>212</v>
      </c>
      <c r="B222" s="228" t="s">
        <v>3953</v>
      </c>
      <c r="C222" s="229" t="s">
        <v>3954</v>
      </c>
      <c r="D222" s="46">
        <v>2008</v>
      </c>
      <c r="E222" s="46">
        <v>1</v>
      </c>
      <c r="F222" s="230">
        <v>1003</v>
      </c>
      <c r="G222" s="230">
        <v>179</v>
      </c>
      <c r="H222" s="231" t="s">
        <v>1490</v>
      </c>
      <c r="I222" s="243"/>
      <c r="EN222"/>
      <c r="EO222"/>
      <c r="EP222"/>
      <c r="EQ222"/>
      <c r="ER222"/>
      <c r="ES222"/>
      <c r="ET222"/>
      <c r="EU222"/>
      <c r="EV222"/>
      <c r="EW222"/>
      <c r="EX222"/>
      <c r="EY222"/>
      <c r="EZ222"/>
    </row>
    <row r="223" spans="1:156" s="16" customFormat="1" ht="27" x14ac:dyDescent="0.2">
      <c r="A223" s="10">
        <v>213</v>
      </c>
      <c r="B223" s="228" t="s">
        <v>3955</v>
      </c>
      <c r="C223" s="229" t="s">
        <v>3945</v>
      </c>
      <c r="D223" s="46">
        <v>2008</v>
      </c>
      <c r="E223" s="46">
        <v>1</v>
      </c>
      <c r="F223" s="230">
        <v>2952</v>
      </c>
      <c r="G223" s="230">
        <v>560</v>
      </c>
      <c r="H223" s="231" t="s">
        <v>3853</v>
      </c>
      <c r="I223" s="243"/>
      <c r="EN223"/>
      <c r="EO223"/>
      <c r="EP223"/>
      <c r="EQ223"/>
      <c r="ER223"/>
      <c r="ES223"/>
      <c r="ET223"/>
      <c r="EU223"/>
      <c r="EV223"/>
      <c r="EW223"/>
      <c r="EX223"/>
      <c r="EY223"/>
      <c r="EZ223"/>
    </row>
    <row r="224" spans="1:156" s="16" customFormat="1" ht="27" x14ac:dyDescent="0.2">
      <c r="A224" s="10">
        <v>214</v>
      </c>
      <c r="B224" s="228" t="s">
        <v>3956</v>
      </c>
      <c r="C224" s="229" t="s">
        <v>3957</v>
      </c>
      <c r="D224" s="46">
        <v>2008</v>
      </c>
      <c r="E224" s="46">
        <v>1</v>
      </c>
      <c r="F224" s="230">
        <v>1989</v>
      </c>
      <c r="G224" s="230">
        <v>378</v>
      </c>
      <c r="H224" s="231" t="s">
        <v>3853</v>
      </c>
      <c r="I224" s="243"/>
      <c r="EN224"/>
      <c r="EO224"/>
      <c r="EP224"/>
      <c r="EQ224"/>
      <c r="ER224"/>
      <c r="ES224"/>
      <c r="ET224"/>
      <c r="EU224"/>
      <c r="EV224"/>
      <c r="EW224"/>
      <c r="EX224"/>
      <c r="EY224"/>
      <c r="EZ224"/>
    </row>
    <row r="225" spans="1:156" s="16" customFormat="1" ht="27" x14ac:dyDescent="0.2">
      <c r="A225" s="10">
        <v>215</v>
      </c>
      <c r="B225" s="228" t="s">
        <v>3958</v>
      </c>
      <c r="C225" s="229" t="s">
        <v>3957</v>
      </c>
      <c r="D225" s="46">
        <v>2008</v>
      </c>
      <c r="E225" s="46">
        <v>1</v>
      </c>
      <c r="F225" s="230">
        <v>3499</v>
      </c>
      <c r="G225" s="230">
        <v>664</v>
      </c>
      <c r="H225" s="231" t="s">
        <v>3853</v>
      </c>
      <c r="I225" s="243"/>
      <c r="EN225"/>
      <c r="EO225"/>
      <c r="EP225"/>
      <c r="EQ225"/>
      <c r="ER225"/>
      <c r="ES225"/>
      <c r="ET225"/>
      <c r="EU225"/>
      <c r="EV225"/>
      <c r="EW225"/>
      <c r="EX225"/>
      <c r="EY225"/>
      <c r="EZ225"/>
    </row>
    <row r="226" spans="1:156" s="16" customFormat="1" ht="27" x14ac:dyDescent="0.2">
      <c r="A226" s="10">
        <v>216</v>
      </c>
      <c r="B226" s="228" t="s">
        <v>3959</v>
      </c>
      <c r="C226" s="229" t="s">
        <v>3939</v>
      </c>
      <c r="D226" s="46">
        <v>2009</v>
      </c>
      <c r="E226" s="46">
        <v>1</v>
      </c>
      <c r="F226" s="230">
        <v>2600</v>
      </c>
      <c r="G226" s="230">
        <v>842</v>
      </c>
      <c r="H226" s="231" t="s">
        <v>1490</v>
      </c>
      <c r="I226" s="243"/>
      <c r="EN226"/>
      <c r="EO226"/>
      <c r="EP226"/>
      <c r="EQ226"/>
      <c r="ER226"/>
      <c r="ES226"/>
      <c r="ET226"/>
      <c r="EU226"/>
      <c r="EV226"/>
      <c r="EW226"/>
      <c r="EX226"/>
      <c r="EY226"/>
      <c r="EZ226"/>
    </row>
    <row r="227" spans="1:156" s="16" customFormat="1" ht="27" x14ac:dyDescent="0.2">
      <c r="A227" s="10">
        <v>217</v>
      </c>
      <c r="B227" s="228" t="s">
        <v>3960</v>
      </c>
      <c r="C227" s="229" t="s">
        <v>3961</v>
      </c>
      <c r="D227" s="46">
        <v>2010</v>
      </c>
      <c r="E227" s="46">
        <v>1</v>
      </c>
      <c r="F227" s="230">
        <v>1107</v>
      </c>
      <c r="G227" s="230">
        <v>445</v>
      </c>
      <c r="H227" s="231" t="s">
        <v>1490</v>
      </c>
      <c r="I227" s="243"/>
      <c r="EN227"/>
      <c r="EO227"/>
      <c r="EP227"/>
      <c r="EQ227"/>
      <c r="ER227"/>
      <c r="ES227"/>
      <c r="ET227"/>
      <c r="EU227"/>
      <c r="EV227"/>
      <c r="EW227"/>
      <c r="EX227"/>
      <c r="EY227"/>
      <c r="EZ227"/>
    </row>
    <row r="228" spans="1:156" s="16" customFormat="1" ht="40.5" x14ac:dyDescent="0.2">
      <c r="A228" s="10">
        <v>218</v>
      </c>
      <c r="B228" s="228" t="s">
        <v>3962</v>
      </c>
      <c r="C228" s="229" t="s">
        <v>3963</v>
      </c>
      <c r="D228" s="46">
        <v>2011</v>
      </c>
      <c r="E228" s="46">
        <v>1</v>
      </c>
      <c r="F228" s="230">
        <v>1212</v>
      </c>
      <c r="G228" s="230">
        <v>717</v>
      </c>
      <c r="H228" s="231" t="s">
        <v>1490</v>
      </c>
      <c r="I228" s="243"/>
      <c r="EN228"/>
      <c r="EO228"/>
      <c r="EP228"/>
      <c r="EQ228"/>
      <c r="ER228"/>
      <c r="ES228"/>
      <c r="ET228"/>
      <c r="EU228"/>
      <c r="EV228"/>
      <c r="EW228"/>
      <c r="EX228"/>
      <c r="EY228"/>
      <c r="EZ228"/>
    </row>
    <row r="229" spans="1:156" s="16" customFormat="1" ht="40.5" x14ac:dyDescent="0.2">
      <c r="A229" s="10">
        <v>219</v>
      </c>
      <c r="B229" s="228" t="s">
        <v>3964</v>
      </c>
      <c r="C229" s="229" t="s">
        <v>3963</v>
      </c>
      <c r="D229" s="46">
        <v>2013</v>
      </c>
      <c r="E229" s="46">
        <v>1</v>
      </c>
      <c r="F229" s="230">
        <v>1496</v>
      </c>
      <c r="G229" s="230">
        <v>1286</v>
      </c>
      <c r="H229" s="231" t="s">
        <v>1490</v>
      </c>
      <c r="I229" s="243"/>
      <c r="EN229"/>
      <c r="EO229"/>
      <c r="EP229"/>
      <c r="EQ229"/>
      <c r="ER229"/>
      <c r="ES229"/>
      <c r="ET229"/>
      <c r="EU229"/>
      <c r="EV229"/>
      <c r="EW229"/>
      <c r="EX229"/>
      <c r="EY229"/>
      <c r="EZ229"/>
    </row>
    <row r="230" spans="1:156" s="16" customFormat="1" ht="27" x14ac:dyDescent="0.2">
      <c r="A230" s="10">
        <v>220</v>
      </c>
      <c r="B230" s="228" t="s">
        <v>3965</v>
      </c>
      <c r="C230" s="229" t="s">
        <v>3961</v>
      </c>
      <c r="D230" s="46">
        <v>2014</v>
      </c>
      <c r="E230" s="46">
        <v>1</v>
      </c>
      <c r="F230" s="230">
        <v>1049</v>
      </c>
      <c r="G230" s="230">
        <v>1005</v>
      </c>
      <c r="H230" s="231" t="s">
        <v>14</v>
      </c>
      <c r="I230" s="243"/>
      <c r="EN230"/>
      <c r="EO230"/>
      <c r="EP230"/>
      <c r="EQ230"/>
      <c r="ER230"/>
      <c r="ES230"/>
      <c r="ET230"/>
      <c r="EU230"/>
      <c r="EV230"/>
      <c r="EW230"/>
      <c r="EX230"/>
      <c r="EY230"/>
      <c r="EZ230"/>
    </row>
    <row r="231" spans="1:156" s="16" customFormat="1" ht="27" x14ac:dyDescent="0.2">
      <c r="A231" s="10">
        <v>221</v>
      </c>
      <c r="B231" s="228" t="s">
        <v>3966</v>
      </c>
      <c r="C231" s="229" t="s">
        <v>3957</v>
      </c>
      <c r="D231" s="46">
        <v>2014</v>
      </c>
      <c r="E231" s="46">
        <v>1</v>
      </c>
      <c r="F231" s="230">
        <v>1174</v>
      </c>
      <c r="G231" s="230">
        <v>1132</v>
      </c>
      <c r="H231" s="231" t="s">
        <v>187</v>
      </c>
      <c r="I231" s="243"/>
      <c r="EN231"/>
      <c r="EO231"/>
      <c r="EP231"/>
      <c r="EQ231"/>
      <c r="ER231"/>
      <c r="ES231"/>
      <c r="ET231"/>
      <c r="EU231"/>
      <c r="EV231"/>
      <c r="EW231"/>
      <c r="EX231"/>
      <c r="EY231"/>
      <c r="EZ231"/>
    </row>
    <row r="232" spans="1:156" s="16" customFormat="1" ht="40.5" x14ac:dyDescent="0.2">
      <c r="A232" s="10">
        <v>222</v>
      </c>
      <c r="B232" s="228" t="s">
        <v>3967</v>
      </c>
      <c r="C232" s="229" t="s">
        <v>3963</v>
      </c>
      <c r="D232" s="46">
        <v>2014</v>
      </c>
      <c r="E232" s="46">
        <v>1</v>
      </c>
      <c r="F232" s="230">
        <v>9750</v>
      </c>
      <c r="G232" s="230">
        <v>9397</v>
      </c>
      <c r="H232" s="231" t="s">
        <v>3853</v>
      </c>
      <c r="I232" s="243"/>
      <c r="EN232"/>
      <c r="EO232"/>
      <c r="EP232"/>
      <c r="EQ232"/>
      <c r="ER232"/>
      <c r="ES232"/>
      <c r="ET232"/>
      <c r="EU232"/>
      <c r="EV232"/>
      <c r="EW232"/>
      <c r="EX232"/>
      <c r="EY232"/>
      <c r="EZ232"/>
    </row>
    <row r="233" spans="1:156" s="16" customFormat="1" ht="40.5" x14ac:dyDescent="0.2">
      <c r="A233" s="10">
        <v>223</v>
      </c>
      <c r="B233" s="228" t="s">
        <v>3968</v>
      </c>
      <c r="C233" s="229" t="s">
        <v>3951</v>
      </c>
      <c r="D233" s="46">
        <v>2014</v>
      </c>
      <c r="E233" s="46">
        <v>1</v>
      </c>
      <c r="F233" s="230">
        <v>1634</v>
      </c>
      <c r="G233" s="230">
        <v>1574</v>
      </c>
      <c r="H233" s="231" t="s">
        <v>14</v>
      </c>
      <c r="I233" s="243"/>
      <c r="EN233"/>
      <c r="EO233"/>
      <c r="EP233"/>
      <c r="EQ233"/>
      <c r="ER233"/>
      <c r="ES233"/>
      <c r="ET233"/>
      <c r="EU233"/>
      <c r="EV233"/>
      <c r="EW233"/>
      <c r="EX233"/>
      <c r="EY233"/>
      <c r="EZ233"/>
    </row>
    <row r="234" spans="1:156" s="16" customFormat="1" ht="27" x14ac:dyDescent="0.2">
      <c r="A234" s="10">
        <v>224</v>
      </c>
      <c r="B234" s="228" t="s">
        <v>3969</v>
      </c>
      <c r="C234" s="229" t="s">
        <v>3943</v>
      </c>
      <c r="D234" s="46">
        <v>2014</v>
      </c>
      <c r="E234" s="46">
        <v>1</v>
      </c>
      <c r="F234" s="230">
        <v>1036</v>
      </c>
      <c r="G234" s="230">
        <v>1015</v>
      </c>
      <c r="H234" s="231" t="s">
        <v>14</v>
      </c>
      <c r="I234" s="243"/>
      <c r="EN234"/>
      <c r="EO234"/>
      <c r="EP234"/>
      <c r="EQ234"/>
      <c r="ER234"/>
      <c r="ES234"/>
      <c r="ET234"/>
      <c r="EU234"/>
      <c r="EV234"/>
      <c r="EW234"/>
      <c r="EX234"/>
      <c r="EY234"/>
      <c r="EZ234"/>
    </row>
    <row r="235" spans="1:156" s="16" customFormat="1" ht="27.75" thickBot="1" x14ac:dyDescent="0.25">
      <c r="A235" s="10">
        <v>225</v>
      </c>
      <c r="B235" s="228" t="s">
        <v>3970</v>
      </c>
      <c r="C235" s="229" t="s">
        <v>3971</v>
      </c>
      <c r="D235" s="46">
        <v>2016</v>
      </c>
      <c r="E235" s="46">
        <v>1</v>
      </c>
      <c r="F235" s="230">
        <v>11353</v>
      </c>
      <c r="G235" s="230">
        <v>9128</v>
      </c>
      <c r="H235" s="231" t="s">
        <v>3853</v>
      </c>
      <c r="I235" s="243" t="s">
        <v>3972</v>
      </c>
      <c r="EN235"/>
      <c r="EO235"/>
      <c r="EP235"/>
      <c r="EQ235"/>
      <c r="ER235"/>
      <c r="ES235"/>
      <c r="ET235"/>
      <c r="EU235"/>
      <c r="EV235"/>
      <c r="EW235"/>
      <c r="EX235"/>
      <c r="EY235"/>
      <c r="EZ235"/>
    </row>
    <row r="236" spans="1:156" s="16" customFormat="1" ht="14.25" thickBot="1" x14ac:dyDescent="0.25">
      <c r="A236" s="234"/>
      <c r="B236" s="235" t="s">
        <v>3973</v>
      </c>
      <c r="C236" s="236"/>
      <c r="D236" s="237"/>
      <c r="E236" s="238"/>
      <c r="F236" s="239"/>
      <c r="G236" s="239"/>
      <c r="H236" s="240"/>
      <c r="I236" s="241"/>
      <c r="EN236"/>
      <c r="EO236"/>
      <c r="EP236"/>
      <c r="EQ236"/>
      <c r="ER236"/>
      <c r="ES236"/>
      <c r="ET236"/>
      <c r="EU236"/>
      <c r="EV236"/>
      <c r="EW236"/>
      <c r="EX236"/>
      <c r="EY236"/>
      <c r="EZ236"/>
    </row>
    <row r="237" spans="1:156" s="16" customFormat="1" ht="27" x14ac:dyDescent="0.2">
      <c r="A237" s="10">
        <v>226</v>
      </c>
      <c r="B237" s="55" t="s">
        <v>3974</v>
      </c>
      <c r="C237" s="55" t="s">
        <v>3975</v>
      </c>
      <c r="D237" s="40">
        <v>2007</v>
      </c>
      <c r="E237" s="40">
        <v>1</v>
      </c>
      <c r="F237" s="225">
        <v>2241</v>
      </c>
      <c r="G237" s="225">
        <v>0</v>
      </c>
      <c r="H237" s="226" t="s">
        <v>187</v>
      </c>
      <c r="I237" s="227"/>
      <c r="EN237"/>
      <c r="EO237"/>
      <c r="EP237"/>
      <c r="EQ237"/>
      <c r="ER237"/>
      <c r="ES237"/>
      <c r="ET237"/>
      <c r="EU237"/>
      <c r="EV237"/>
      <c r="EW237"/>
      <c r="EX237"/>
      <c r="EY237"/>
      <c r="EZ237"/>
    </row>
    <row r="238" spans="1:156" s="16" customFormat="1" ht="27" x14ac:dyDescent="0.2">
      <c r="A238" s="10">
        <v>227</v>
      </c>
      <c r="B238" s="228" t="s">
        <v>3976</v>
      </c>
      <c r="C238" s="229" t="s">
        <v>3975</v>
      </c>
      <c r="D238" s="46">
        <v>2007</v>
      </c>
      <c r="E238" s="46">
        <v>1</v>
      </c>
      <c r="F238" s="230">
        <v>1337</v>
      </c>
      <c r="G238" s="230">
        <v>0</v>
      </c>
      <c r="H238" s="231" t="s">
        <v>187</v>
      </c>
      <c r="I238" s="243"/>
      <c r="EN238"/>
      <c r="EO238"/>
      <c r="EP238"/>
      <c r="EQ238"/>
      <c r="ER238"/>
      <c r="ES238"/>
      <c r="ET238"/>
      <c r="EU238"/>
      <c r="EV238"/>
      <c r="EW238"/>
      <c r="EX238"/>
      <c r="EY238"/>
      <c r="EZ238"/>
    </row>
    <row r="239" spans="1:156" s="16" customFormat="1" ht="13.5" x14ac:dyDescent="0.2">
      <c r="A239" s="10">
        <v>228</v>
      </c>
      <c r="B239" s="228" t="s">
        <v>3977</v>
      </c>
      <c r="C239" s="229" t="s">
        <v>3978</v>
      </c>
      <c r="D239" s="46">
        <v>2007</v>
      </c>
      <c r="E239" s="46">
        <v>1</v>
      </c>
      <c r="F239" s="230">
        <v>1108</v>
      </c>
      <c r="G239" s="230">
        <v>0</v>
      </c>
      <c r="H239" s="231" t="s">
        <v>1490</v>
      </c>
      <c r="I239" s="243"/>
      <c r="EN239"/>
      <c r="EO239"/>
      <c r="EP239"/>
      <c r="EQ239"/>
      <c r="ER239"/>
      <c r="ES239"/>
      <c r="ET239"/>
      <c r="EU239"/>
      <c r="EV239"/>
      <c r="EW239"/>
      <c r="EX239"/>
      <c r="EY239"/>
      <c r="EZ239"/>
    </row>
    <row r="240" spans="1:156" s="16" customFormat="1" ht="13.5" x14ac:dyDescent="0.2">
      <c r="A240" s="10">
        <v>229</v>
      </c>
      <c r="B240" s="228" t="s">
        <v>3979</v>
      </c>
      <c r="C240" s="229" t="s">
        <v>3978</v>
      </c>
      <c r="D240" s="46">
        <v>2007</v>
      </c>
      <c r="E240" s="46">
        <v>1</v>
      </c>
      <c r="F240" s="230">
        <v>1344</v>
      </c>
      <c r="G240" s="230">
        <v>0</v>
      </c>
      <c r="H240" s="231" t="s">
        <v>14</v>
      </c>
      <c r="I240" s="243"/>
      <c r="EN240"/>
      <c r="EO240"/>
      <c r="EP240"/>
      <c r="EQ240"/>
      <c r="ER240"/>
      <c r="ES240"/>
      <c r="ET240"/>
      <c r="EU240"/>
      <c r="EV240"/>
      <c r="EW240"/>
      <c r="EX240"/>
      <c r="EY240"/>
      <c r="EZ240"/>
    </row>
    <row r="241" spans="1:156" s="16" customFormat="1" ht="27" x14ac:dyDescent="0.2">
      <c r="A241" s="10">
        <v>230</v>
      </c>
      <c r="B241" s="228" t="s">
        <v>1685</v>
      </c>
      <c r="C241" s="229" t="s">
        <v>3975</v>
      </c>
      <c r="D241" s="46">
        <v>2007</v>
      </c>
      <c r="E241" s="46">
        <v>1</v>
      </c>
      <c r="F241" s="230">
        <v>1218</v>
      </c>
      <c r="G241" s="230">
        <v>0</v>
      </c>
      <c r="H241" s="231" t="s">
        <v>14</v>
      </c>
      <c r="I241" s="243"/>
      <c r="EN241"/>
      <c r="EO241"/>
      <c r="EP241"/>
      <c r="EQ241"/>
      <c r="ER241"/>
      <c r="ES241"/>
      <c r="ET241"/>
      <c r="EU241"/>
      <c r="EV241"/>
      <c r="EW241"/>
      <c r="EX241"/>
      <c r="EY241"/>
      <c r="EZ241"/>
    </row>
    <row r="242" spans="1:156" s="16" customFormat="1" ht="13.5" x14ac:dyDescent="0.2">
      <c r="A242" s="10">
        <v>231</v>
      </c>
      <c r="B242" s="228" t="s">
        <v>3980</v>
      </c>
      <c r="C242" s="229" t="s">
        <v>3978</v>
      </c>
      <c r="D242" s="46">
        <v>2007</v>
      </c>
      <c r="E242" s="46">
        <v>1</v>
      </c>
      <c r="F242" s="230">
        <v>1250</v>
      </c>
      <c r="G242" s="230">
        <v>0</v>
      </c>
      <c r="H242" s="231" t="s">
        <v>187</v>
      </c>
      <c r="I242" s="243"/>
      <c r="EN242"/>
      <c r="EO242"/>
      <c r="EP242"/>
      <c r="EQ242"/>
      <c r="ER242"/>
      <c r="ES242"/>
      <c r="ET242"/>
      <c r="EU242"/>
      <c r="EV242"/>
      <c r="EW242"/>
      <c r="EX242"/>
      <c r="EY242"/>
      <c r="EZ242"/>
    </row>
    <row r="243" spans="1:156" s="16" customFormat="1" ht="13.5" x14ac:dyDescent="0.2">
      <c r="A243" s="10">
        <v>232</v>
      </c>
      <c r="B243" s="228" t="s">
        <v>3981</v>
      </c>
      <c r="C243" s="229" t="s">
        <v>3978</v>
      </c>
      <c r="D243" s="46">
        <v>2007</v>
      </c>
      <c r="E243" s="46">
        <v>1</v>
      </c>
      <c r="F243" s="230">
        <v>1090</v>
      </c>
      <c r="G243" s="230">
        <v>0</v>
      </c>
      <c r="H243" s="231" t="s">
        <v>1490</v>
      </c>
      <c r="I243" s="243"/>
      <c r="EN243"/>
      <c r="EO243"/>
      <c r="EP243"/>
      <c r="EQ243"/>
      <c r="ER243"/>
      <c r="ES243"/>
      <c r="ET243"/>
      <c r="EU243"/>
      <c r="EV243"/>
      <c r="EW243"/>
      <c r="EX243"/>
      <c r="EY243"/>
      <c r="EZ243"/>
    </row>
    <row r="244" spans="1:156" s="16" customFormat="1" ht="13.5" x14ac:dyDescent="0.2">
      <c r="A244" s="10">
        <v>233</v>
      </c>
      <c r="B244" s="228" t="s">
        <v>3982</v>
      </c>
      <c r="C244" s="229" t="s">
        <v>3978</v>
      </c>
      <c r="D244" s="46">
        <v>2008</v>
      </c>
      <c r="E244" s="46">
        <v>1</v>
      </c>
      <c r="F244" s="230">
        <v>1470</v>
      </c>
      <c r="G244" s="230">
        <v>0</v>
      </c>
      <c r="H244" s="231" t="s">
        <v>187</v>
      </c>
      <c r="I244" s="243"/>
      <c r="EN244"/>
      <c r="EO244"/>
      <c r="EP244"/>
      <c r="EQ244"/>
      <c r="ER244"/>
      <c r="ES244"/>
      <c r="ET244"/>
      <c r="EU244"/>
      <c r="EV244"/>
      <c r="EW244"/>
      <c r="EX244"/>
      <c r="EY244"/>
      <c r="EZ244"/>
    </row>
    <row r="245" spans="1:156" s="16" customFormat="1" ht="13.5" x14ac:dyDescent="0.2">
      <c r="A245" s="10">
        <v>234</v>
      </c>
      <c r="B245" s="228" t="s">
        <v>3983</v>
      </c>
      <c r="C245" s="229" t="s">
        <v>3978</v>
      </c>
      <c r="D245" s="46">
        <v>2008</v>
      </c>
      <c r="E245" s="46">
        <v>1</v>
      </c>
      <c r="F245" s="230">
        <v>4350</v>
      </c>
      <c r="G245" s="230">
        <v>0</v>
      </c>
      <c r="H245" s="231" t="s">
        <v>3984</v>
      </c>
      <c r="I245" s="243"/>
      <c r="EN245"/>
      <c r="EO245"/>
      <c r="EP245"/>
      <c r="EQ245"/>
      <c r="ER245"/>
      <c r="ES245"/>
      <c r="ET245"/>
      <c r="EU245"/>
      <c r="EV245"/>
      <c r="EW245"/>
      <c r="EX245"/>
      <c r="EY245"/>
      <c r="EZ245"/>
    </row>
    <row r="246" spans="1:156" s="16" customFormat="1" ht="27" x14ac:dyDescent="0.2">
      <c r="A246" s="10">
        <v>235</v>
      </c>
      <c r="B246" s="228" t="s">
        <v>3985</v>
      </c>
      <c r="C246" s="229" t="s">
        <v>3975</v>
      </c>
      <c r="D246" s="46">
        <v>2008</v>
      </c>
      <c r="E246" s="46">
        <v>1</v>
      </c>
      <c r="F246" s="230">
        <v>1955</v>
      </c>
      <c r="G246" s="230">
        <v>0</v>
      </c>
      <c r="H246" s="231" t="s">
        <v>187</v>
      </c>
      <c r="I246" s="243"/>
      <c r="EN246"/>
      <c r="EO246"/>
      <c r="EP246"/>
      <c r="EQ246"/>
      <c r="ER246"/>
      <c r="ES246"/>
      <c r="ET246"/>
      <c r="EU246"/>
      <c r="EV246"/>
      <c r="EW246"/>
      <c r="EX246"/>
      <c r="EY246"/>
      <c r="EZ246"/>
    </row>
    <row r="247" spans="1:156" s="16" customFormat="1" ht="27" x14ac:dyDescent="0.2">
      <c r="A247" s="10">
        <v>236</v>
      </c>
      <c r="B247" s="228" t="s">
        <v>3986</v>
      </c>
      <c r="C247" s="229" t="s">
        <v>3975</v>
      </c>
      <c r="D247" s="46">
        <v>2009</v>
      </c>
      <c r="E247" s="46">
        <v>1</v>
      </c>
      <c r="F247" s="230">
        <v>4484</v>
      </c>
      <c r="G247" s="230">
        <v>0</v>
      </c>
      <c r="H247" s="231" t="s">
        <v>187</v>
      </c>
      <c r="I247" s="243"/>
      <c r="EN247"/>
      <c r="EO247"/>
      <c r="EP247"/>
      <c r="EQ247"/>
      <c r="ER247"/>
      <c r="ES247"/>
      <c r="ET247"/>
      <c r="EU247"/>
      <c r="EV247"/>
      <c r="EW247"/>
      <c r="EX247"/>
      <c r="EY247"/>
      <c r="EZ247"/>
    </row>
    <row r="248" spans="1:156" s="16" customFormat="1" ht="13.5" x14ac:dyDescent="0.2">
      <c r="A248" s="10">
        <v>237</v>
      </c>
      <c r="B248" s="228" t="s">
        <v>3987</v>
      </c>
      <c r="C248" s="229" t="s">
        <v>3978</v>
      </c>
      <c r="D248" s="46">
        <v>2009</v>
      </c>
      <c r="E248" s="46">
        <v>1</v>
      </c>
      <c r="F248" s="230">
        <v>2346</v>
      </c>
      <c r="G248" s="230">
        <v>0</v>
      </c>
      <c r="H248" s="231" t="s">
        <v>3988</v>
      </c>
      <c r="I248" s="243"/>
      <c r="EN248"/>
      <c r="EO248"/>
      <c r="EP248"/>
      <c r="EQ248"/>
      <c r="ER248"/>
      <c r="ES248"/>
      <c r="ET248"/>
      <c r="EU248"/>
      <c r="EV248"/>
      <c r="EW248"/>
      <c r="EX248"/>
      <c r="EY248"/>
      <c r="EZ248"/>
    </row>
    <row r="249" spans="1:156" s="16" customFormat="1" ht="27" x14ac:dyDescent="0.2">
      <c r="A249" s="10">
        <v>238</v>
      </c>
      <c r="B249" s="228" t="s">
        <v>3989</v>
      </c>
      <c r="C249" s="229" t="s">
        <v>3990</v>
      </c>
      <c r="D249" s="46">
        <v>2009</v>
      </c>
      <c r="E249" s="46">
        <v>1</v>
      </c>
      <c r="F249" s="230">
        <v>2321</v>
      </c>
      <c r="G249" s="230">
        <v>0</v>
      </c>
      <c r="H249" s="231" t="s">
        <v>14</v>
      </c>
      <c r="I249" s="243"/>
      <c r="EN249"/>
      <c r="EO249"/>
      <c r="EP249"/>
      <c r="EQ249"/>
      <c r="ER249"/>
      <c r="ES249"/>
      <c r="ET249"/>
      <c r="EU249"/>
      <c r="EV249"/>
      <c r="EW249"/>
      <c r="EX249"/>
      <c r="EY249"/>
      <c r="EZ249"/>
    </row>
    <row r="250" spans="1:156" s="16" customFormat="1" ht="13.5" x14ac:dyDescent="0.2">
      <c r="A250" s="10">
        <v>239</v>
      </c>
      <c r="B250" s="228" t="s">
        <v>3991</v>
      </c>
      <c r="C250" s="229" t="s">
        <v>3978</v>
      </c>
      <c r="D250" s="46">
        <v>2010</v>
      </c>
      <c r="E250" s="46">
        <v>1</v>
      </c>
      <c r="F250" s="230">
        <v>1650</v>
      </c>
      <c r="G250" s="230">
        <v>0</v>
      </c>
      <c r="H250" s="231" t="s">
        <v>187</v>
      </c>
      <c r="I250" s="243"/>
      <c r="EN250"/>
      <c r="EO250"/>
      <c r="EP250"/>
      <c r="EQ250"/>
      <c r="ER250"/>
      <c r="ES250"/>
      <c r="ET250"/>
      <c r="EU250"/>
      <c r="EV250"/>
      <c r="EW250"/>
      <c r="EX250"/>
      <c r="EY250"/>
      <c r="EZ250"/>
    </row>
    <row r="251" spans="1:156" s="16" customFormat="1" ht="27" x14ac:dyDescent="0.2">
      <c r="A251" s="10">
        <v>240</v>
      </c>
      <c r="B251" s="228" t="s">
        <v>3992</v>
      </c>
      <c r="C251" s="229" t="s">
        <v>3990</v>
      </c>
      <c r="D251" s="46">
        <v>2010</v>
      </c>
      <c r="E251" s="46">
        <v>1</v>
      </c>
      <c r="F251" s="230">
        <v>1380</v>
      </c>
      <c r="G251" s="230">
        <v>0</v>
      </c>
      <c r="H251" s="231" t="s">
        <v>14</v>
      </c>
      <c r="I251" s="243"/>
      <c r="EN251"/>
      <c r="EO251"/>
      <c r="EP251"/>
      <c r="EQ251"/>
      <c r="ER251"/>
      <c r="ES251"/>
      <c r="ET251"/>
      <c r="EU251"/>
      <c r="EV251"/>
      <c r="EW251"/>
      <c r="EX251"/>
      <c r="EY251"/>
      <c r="EZ251"/>
    </row>
    <row r="252" spans="1:156" s="16" customFormat="1" ht="27" x14ac:dyDescent="0.2">
      <c r="A252" s="10">
        <v>241</v>
      </c>
      <c r="B252" s="228" t="s">
        <v>3993</v>
      </c>
      <c r="C252" s="229" t="s">
        <v>3975</v>
      </c>
      <c r="D252" s="46">
        <v>2010</v>
      </c>
      <c r="E252" s="46">
        <v>1</v>
      </c>
      <c r="F252" s="230">
        <v>1800</v>
      </c>
      <c r="G252" s="230">
        <v>0</v>
      </c>
      <c r="H252" s="231" t="s">
        <v>14</v>
      </c>
      <c r="I252" s="243"/>
      <c r="EN252"/>
      <c r="EO252"/>
      <c r="EP252"/>
      <c r="EQ252"/>
      <c r="ER252"/>
      <c r="ES252"/>
      <c r="ET252"/>
      <c r="EU252"/>
      <c r="EV252"/>
      <c r="EW252"/>
      <c r="EX252"/>
      <c r="EY252"/>
      <c r="EZ252"/>
    </row>
    <row r="253" spans="1:156" s="16" customFormat="1" ht="13.5" x14ac:dyDescent="0.2">
      <c r="A253" s="10">
        <v>242</v>
      </c>
      <c r="B253" s="228" t="s">
        <v>3994</v>
      </c>
      <c r="C253" s="229" t="s">
        <v>3978</v>
      </c>
      <c r="D253" s="46">
        <v>2010</v>
      </c>
      <c r="E253" s="46">
        <v>1</v>
      </c>
      <c r="F253" s="230">
        <v>2376</v>
      </c>
      <c r="G253" s="230">
        <v>26</v>
      </c>
      <c r="H253" s="231" t="s">
        <v>3988</v>
      </c>
      <c r="I253" s="243"/>
      <c r="EN253"/>
      <c r="EO253"/>
      <c r="EP253"/>
      <c r="EQ253"/>
      <c r="ER253"/>
      <c r="ES253"/>
      <c r="ET253"/>
      <c r="EU253"/>
      <c r="EV253"/>
      <c r="EW253"/>
      <c r="EX253"/>
      <c r="EY253"/>
      <c r="EZ253"/>
    </row>
    <row r="254" spans="1:156" s="16" customFormat="1" ht="13.5" x14ac:dyDescent="0.2">
      <c r="A254" s="10">
        <v>243</v>
      </c>
      <c r="B254" s="228" t="s">
        <v>3995</v>
      </c>
      <c r="C254" s="229" t="s">
        <v>3978</v>
      </c>
      <c r="D254" s="46">
        <v>2010</v>
      </c>
      <c r="E254" s="46">
        <v>1</v>
      </c>
      <c r="F254" s="230">
        <v>2959</v>
      </c>
      <c r="G254" s="230">
        <v>1663</v>
      </c>
      <c r="H254" s="231" t="s">
        <v>14</v>
      </c>
      <c r="I254" s="243"/>
      <c r="EN254"/>
      <c r="EO254"/>
      <c r="EP254"/>
      <c r="EQ254"/>
      <c r="ER254"/>
      <c r="ES254"/>
      <c r="ET254"/>
      <c r="EU254"/>
      <c r="EV254"/>
      <c r="EW254"/>
      <c r="EX254"/>
      <c r="EY254"/>
      <c r="EZ254"/>
    </row>
    <row r="255" spans="1:156" s="16" customFormat="1" ht="27" x14ac:dyDescent="0.2">
      <c r="A255" s="10">
        <v>244</v>
      </c>
      <c r="B255" s="228" t="s">
        <v>3996</v>
      </c>
      <c r="C255" s="229" t="s">
        <v>3978</v>
      </c>
      <c r="D255" s="46">
        <v>2013</v>
      </c>
      <c r="E255" s="46">
        <v>1</v>
      </c>
      <c r="F255" s="230">
        <v>1000</v>
      </c>
      <c r="G255" s="230">
        <v>341</v>
      </c>
      <c r="H255" s="231" t="s">
        <v>229</v>
      </c>
      <c r="I255" s="243"/>
      <c r="EN255"/>
      <c r="EO255"/>
      <c r="EP255"/>
      <c r="EQ255"/>
      <c r="ER255"/>
      <c r="ES255"/>
      <c r="ET255"/>
      <c r="EU255"/>
      <c r="EV255"/>
      <c r="EW255"/>
      <c r="EX255"/>
      <c r="EY255"/>
      <c r="EZ255"/>
    </row>
    <row r="256" spans="1:156" s="16" customFormat="1" ht="13.5" x14ac:dyDescent="0.2">
      <c r="A256" s="10">
        <v>245</v>
      </c>
      <c r="B256" s="228" t="s">
        <v>3997</v>
      </c>
      <c r="C256" s="229" t="s">
        <v>3978</v>
      </c>
      <c r="D256" s="46">
        <v>2010</v>
      </c>
      <c r="E256" s="46">
        <v>1</v>
      </c>
      <c r="F256" s="230">
        <v>1190</v>
      </c>
      <c r="G256" s="230">
        <v>13</v>
      </c>
      <c r="H256" s="231" t="s">
        <v>14</v>
      </c>
      <c r="I256" s="243"/>
      <c r="EN256"/>
      <c r="EO256"/>
      <c r="EP256"/>
      <c r="EQ256"/>
      <c r="ER256"/>
      <c r="ES256"/>
      <c r="ET256"/>
      <c r="EU256"/>
      <c r="EV256"/>
      <c r="EW256"/>
      <c r="EX256"/>
      <c r="EY256"/>
      <c r="EZ256"/>
    </row>
    <row r="257" spans="1:156" s="16" customFormat="1" ht="27" x14ac:dyDescent="0.2">
      <c r="A257" s="10">
        <v>246</v>
      </c>
      <c r="B257" s="228" t="s">
        <v>3998</v>
      </c>
      <c r="C257" s="229" t="s">
        <v>3999</v>
      </c>
      <c r="D257" s="46">
        <v>2012</v>
      </c>
      <c r="E257" s="46">
        <v>1</v>
      </c>
      <c r="F257" s="230">
        <v>1134</v>
      </c>
      <c r="G257" s="230">
        <v>0</v>
      </c>
      <c r="H257" s="231" t="s">
        <v>187</v>
      </c>
      <c r="I257" s="243"/>
      <c r="EN257"/>
      <c r="EO257"/>
      <c r="EP257"/>
      <c r="EQ257"/>
      <c r="ER257"/>
      <c r="ES257"/>
      <c r="ET257"/>
      <c r="EU257"/>
      <c r="EV257"/>
      <c r="EW257"/>
      <c r="EX257"/>
      <c r="EY257"/>
      <c r="EZ257"/>
    </row>
    <row r="258" spans="1:156" s="16" customFormat="1" ht="27" x14ac:dyDescent="0.2">
      <c r="A258" s="10">
        <v>247</v>
      </c>
      <c r="B258" s="228" t="s">
        <v>4000</v>
      </c>
      <c r="C258" s="229" t="s">
        <v>3990</v>
      </c>
      <c r="D258" s="46">
        <v>2013</v>
      </c>
      <c r="E258" s="46">
        <v>1</v>
      </c>
      <c r="F258" s="230">
        <v>3575</v>
      </c>
      <c r="G258" s="230">
        <v>0</v>
      </c>
      <c r="H258" s="231" t="s">
        <v>12</v>
      </c>
      <c r="I258" s="243"/>
      <c r="EN258"/>
      <c r="EO258"/>
      <c r="EP258"/>
      <c r="EQ258"/>
      <c r="ER258"/>
      <c r="ES258"/>
      <c r="ET258"/>
      <c r="EU258"/>
      <c r="EV258"/>
      <c r="EW258"/>
      <c r="EX258"/>
      <c r="EY258"/>
      <c r="EZ258"/>
    </row>
    <row r="259" spans="1:156" s="16" customFormat="1" ht="27" x14ac:dyDescent="0.2">
      <c r="A259" s="10">
        <v>248</v>
      </c>
      <c r="B259" s="228" t="s">
        <v>4001</v>
      </c>
      <c r="C259" s="229" t="s">
        <v>3990</v>
      </c>
      <c r="D259" s="46">
        <v>2013</v>
      </c>
      <c r="E259" s="46">
        <v>1</v>
      </c>
      <c r="F259" s="230">
        <v>2691</v>
      </c>
      <c r="G259" s="230">
        <v>1380</v>
      </c>
      <c r="H259" s="231" t="s">
        <v>12</v>
      </c>
      <c r="I259" s="243"/>
      <c r="EN259"/>
      <c r="EO259"/>
      <c r="EP259"/>
      <c r="EQ259"/>
      <c r="ER259"/>
      <c r="ES259"/>
      <c r="ET259"/>
      <c r="EU259"/>
      <c r="EV259"/>
      <c r="EW259"/>
      <c r="EX259"/>
      <c r="EY259"/>
      <c r="EZ259"/>
    </row>
    <row r="260" spans="1:156" s="16" customFormat="1" ht="27" x14ac:dyDescent="0.2">
      <c r="A260" s="10">
        <v>249</v>
      </c>
      <c r="B260" s="228" t="s">
        <v>4002</v>
      </c>
      <c r="C260" s="229" t="s">
        <v>3990</v>
      </c>
      <c r="D260" s="46">
        <v>2013</v>
      </c>
      <c r="E260" s="46">
        <v>1</v>
      </c>
      <c r="F260" s="230">
        <v>1884</v>
      </c>
      <c r="G260" s="230">
        <v>0</v>
      </c>
      <c r="H260" s="231" t="s">
        <v>12</v>
      </c>
      <c r="I260" s="243"/>
      <c r="EN260"/>
      <c r="EO260"/>
      <c r="EP260"/>
      <c r="EQ260"/>
      <c r="ER260"/>
      <c r="ES260"/>
      <c r="ET260"/>
      <c r="EU260"/>
      <c r="EV260"/>
      <c r="EW260"/>
      <c r="EX260"/>
      <c r="EY260"/>
      <c r="EZ260"/>
    </row>
    <row r="261" spans="1:156" s="16" customFormat="1" ht="27" x14ac:dyDescent="0.2">
      <c r="A261" s="10">
        <v>250</v>
      </c>
      <c r="B261" s="228" t="s">
        <v>4003</v>
      </c>
      <c r="C261" s="229" t="s">
        <v>3999</v>
      </c>
      <c r="D261" s="46">
        <v>2013</v>
      </c>
      <c r="E261" s="46">
        <v>1</v>
      </c>
      <c r="F261" s="230">
        <v>1386</v>
      </c>
      <c r="G261" s="230">
        <v>573</v>
      </c>
      <c r="H261" s="231" t="s">
        <v>187</v>
      </c>
      <c r="I261" s="243"/>
      <c r="EN261"/>
      <c r="EO261"/>
      <c r="EP261"/>
      <c r="EQ261"/>
      <c r="ER261"/>
      <c r="ES261"/>
      <c r="ET261"/>
      <c r="EU261"/>
      <c r="EV261"/>
      <c r="EW261"/>
      <c r="EX261"/>
      <c r="EY261"/>
      <c r="EZ261"/>
    </row>
    <row r="262" spans="1:156" s="16" customFormat="1" ht="27" x14ac:dyDescent="0.2">
      <c r="A262" s="10">
        <v>251</v>
      </c>
      <c r="B262" s="228" t="s">
        <v>4004</v>
      </c>
      <c r="C262" s="229" t="s">
        <v>3990</v>
      </c>
      <c r="D262" s="46">
        <v>2013</v>
      </c>
      <c r="E262" s="46">
        <v>1</v>
      </c>
      <c r="F262" s="230">
        <v>2099</v>
      </c>
      <c r="G262" s="230">
        <v>867</v>
      </c>
      <c r="H262" s="231" t="s">
        <v>187</v>
      </c>
      <c r="I262" s="243"/>
      <c r="EN262"/>
      <c r="EO262"/>
      <c r="EP262"/>
      <c r="EQ262"/>
      <c r="ER262"/>
      <c r="ES262"/>
      <c r="ET262"/>
      <c r="EU262"/>
      <c r="EV262"/>
      <c r="EW262"/>
      <c r="EX262"/>
      <c r="EY262"/>
      <c r="EZ262"/>
    </row>
    <row r="263" spans="1:156" s="16" customFormat="1" ht="27" x14ac:dyDescent="0.2">
      <c r="A263" s="10">
        <v>252</v>
      </c>
      <c r="B263" s="228" t="s">
        <v>4005</v>
      </c>
      <c r="C263" s="229" t="s">
        <v>3975</v>
      </c>
      <c r="D263" s="46">
        <v>2014</v>
      </c>
      <c r="E263" s="46">
        <v>1</v>
      </c>
      <c r="F263" s="230">
        <v>1619</v>
      </c>
      <c r="G263" s="230">
        <v>706</v>
      </c>
      <c r="H263" s="231" t="s">
        <v>12</v>
      </c>
      <c r="I263" s="243"/>
      <c r="EN263"/>
      <c r="EO263"/>
      <c r="EP263"/>
      <c r="EQ263"/>
      <c r="ER263"/>
      <c r="ES263"/>
      <c r="ET263"/>
      <c r="EU263"/>
      <c r="EV263"/>
      <c r="EW263"/>
      <c r="EX263"/>
      <c r="EY263"/>
      <c r="EZ263"/>
    </row>
    <row r="264" spans="1:156" s="16" customFormat="1" ht="27" x14ac:dyDescent="0.2">
      <c r="A264" s="10">
        <v>253</v>
      </c>
      <c r="B264" s="228" t="s">
        <v>4006</v>
      </c>
      <c r="C264" s="229" t="s">
        <v>3990</v>
      </c>
      <c r="D264" s="46">
        <v>2014</v>
      </c>
      <c r="E264" s="46">
        <v>1</v>
      </c>
      <c r="F264" s="230">
        <v>1094</v>
      </c>
      <c r="G264" s="230">
        <v>0</v>
      </c>
      <c r="H264" s="231" t="s">
        <v>187</v>
      </c>
      <c r="I264" s="243"/>
      <c r="EN264"/>
      <c r="EO264"/>
      <c r="EP264"/>
      <c r="EQ264"/>
      <c r="ER264"/>
      <c r="ES264"/>
      <c r="ET264"/>
      <c r="EU264"/>
      <c r="EV264"/>
      <c r="EW264"/>
      <c r="EX264"/>
      <c r="EY264"/>
      <c r="EZ264"/>
    </row>
    <row r="265" spans="1:156" s="16" customFormat="1" ht="27" x14ac:dyDescent="0.2">
      <c r="A265" s="10">
        <v>254</v>
      </c>
      <c r="B265" s="228" t="s">
        <v>4007</v>
      </c>
      <c r="C265" s="229" t="s">
        <v>3990</v>
      </c>
      <c r="D265" s="46">
        <v>2014</v>
      </c>
      <c r="E265" s="46">
        <v>1</v>
      </c>
      <c r="F265" s="230">
        <v>1059</v>
      </c>
      <c r="G265" s="230">
        <v>0</v>
      </c>
      <c r="H265" s="231" t="s">
        <v>12</v>
      </c>
      <c r="I265" s="243"/>
      <c r="EN265"/>
      <c r="EO265"/>
      <c r="EP265"/>
      <c r="EQ265"/>
      <c r="ER265"/>
      <c r="ES265"/>
      <c r="ET265"/>
      <c r="EU265"/>
      <c r="EV265"/>
      <c r="EW265"/>
      <c r="EX265"/>
      <c r="EY265"/>
      <c r="EZ265"/>
    </row>
    <row r="266" spans="1:156" s="16" customFormat="1" ht="27" x14ac:dyDescent="0.2">
      <c r="A266" s="10">
        <v>255</v>
      </c>
      <c r="B266" s="228" t="s">
        <v>4008</v>
      </c>
      <c r="C266" s="229" t="s">
        <v>3990</v>
      </c>
      <c r="D266" s="46">
        <v>2014</v>
      </c>
      <c r="E266" s="46">
        <v>1</v>
      </c>
      <c r="F266" s="230">
        <v>1051</v>
      </c>
      <c r="G266" s="230">
        <v>0</v>
      </c>
      <c r="H266" s="231" t="s">
        <v>187</v>
      </c>
      <c r="I266" s="243"/>
      <c r="EN266"/>
      <c r="EO266"/>
      <c r="EP266"/>
      <c r="EQ266"/>
      <c r="ER266"/>
      <c r="ES266"/>
      <c r="ET266"/>
      <c r="EU266"/>
      <c r="EV266"/>
      <c r="EW266"/>
      <c r="EX266"/>
      <c r="EY266"/>
      <c r="EZ266"/>
    </row>
    <row r="267" spans="1:156" s="16" customFormat="1" ht="27" x14ac:dyDescent="0.2">
      <c r="A267" s="10">
        <v>256</v>
      </c>
      <c r="B267" s="228" t="s">
        <v>4009</v>
      </c>
      <c r="C267" s="229" t="s">
        <v>3990</v>
      </c>
      <c r="D267" s="46">
        <v>2014</v>
      </c>
      <c r="E267" s="46">
        <v>1</v>
      </c>
      <c r="F267" s="230">
        <v>2448</v>
      </c>
      <c r="G267" s="230">
        <v>1339</v>
      </c>
      <c r="H267" s="231" t="s">
        <v>12</v>
      </c>
      <c r="I267" s="243"/>
      <c r="EN267"/>
      <c r="EO267"/>
      <c r="EP267"/>
      <c r="EQ267"/>
      <c r="ER267"/>
      <c r="ES267"/>
      <c r="ET267"/>
      <c r="EU267"/>
      <c r="EV267"/>
      <c r="EW267"/>
      <c r="EX267"/>
      <c r="EY267"/>
      <c r="EZ267"/>
    </row>
    <row r="268" spans="1:156" s="16" customFormat="1" ht="27" x14ac:dyDescent="0.2">
      <c r="A268" s="10">
        <v>257</v>
      </c>
      <c r="B268" s="228" t="s">
        <v>4010</v>
      </c>
      <c r="C268" s="229" t="s">
        <v>3990</v>
      </c>
      <c r="D268" s="46">
        <v>2014</v>
      </c>
      <c r="E268" s="46">
        <v>1</v>
      </c>
      <c r="F268" s="230">
        <v>2763</v>
      </c>
      <c r="G268" s="230">
        <v>1512</v>
      </c>
      <c r="H268" s="231" t="s">
        <v>12</v>
      </c>
      <c r="I268" s="243"/>
      <c r="EN268"/>
      <c r="EO268"/>
      <c r="EP268"/>
      <c r="EQ268"/>
      <c r="ER268"/>
      <c r="ES268"/>
      <c r="ET268"/>
      <c r="EU268"/>
      <c r="EV268"/>
      <c r="EW268"/>
      <c r="EX268"/>
      <c r="EY268"/>
      <c r="EZ268"/>
    </row>
    <row r="269" spans="1:156" s="16" customFormat="1" ht="27" x14ac:dyDescent="0.2">
      <c r="A269" s="10">
        <v>258</v>
      </c>
      <c r="B269" s="228" t="s">
        <v>4011</v>
      </c>
      <c r="C269" s="229" t="s">
        <v>3990</v>
      </c>
      <c r="D269" s="46">
        <v>2014</v>
      </c>
      <c r="E269" s="46">
        <v>1</v>
      </c>
      <c r="F269" s="230">
        <v>1445</v>
      </c>
      <c r="G269" s="230">
        <v>34</v>
      </c>
      <c r="H269" s="231" t="s">
        <v>12</v>
      </c>
      <c r="I269" s="243"/>
      <c r="EN269"/>
      <c r="EO269"/>
      <c r="EP269"/>
      <c r="EQ269"/>
      <c r="ER269"/>
      <c r="ES269"/>
      <c r="ET269"/>
      <c r="EU269"/>
      <c r="EV269"/>
      <c r="EW269"/>
      <c r="EX269"/>
      <c r="EY269"/>
      <c r="EZ269"/>
    </row>
    <row r="270" spans="1:156" s="16" customFormat="1" ht="27" x14ac:dyDescent="0.2">
      <c r="A270" s="10">
        <v>259</v>
      </c>
      <c r="B270" s="228" t="s">
        <v>4012</v>
      </c>
      <c r="C270" s="229" t="s">
        <v>3990</v>
      </c>
      <c r="D270" s="46">
        <v>2014</v>
      </c>
      <c r="E270" s="46">
        <v>1</v>
      </c>
      <c r="F270" s="230">
        <v>2643</v>
      </c>
      <c r="G270" s="230">
        <v>63</v>
      </c>
      <c r="H270" s="231" t="s">
        <v>12</v>
      </c>
      <c r="I270" s="243"/>
      <c r="EN270"/>
      <c r="EO270"/>
      <c r="EP270"/>
      <c r="EQ270"/>
      <c r="ER270"/>
      <c r="ES270"/>
      <c r="ET270"/>
      <c r="EU270"/>
      <c r="EV270"/>
      <c r="EW270"/>
      <c r="EX270"/>
      <c r="EY270"/>
      <c r="EZ270"/>
    </row>
    <row r="271" spans="1:156" s="16" customFormat="1" ht="27" x14ac:dyDescent="0.2">
      <c r="A271" s="10">
        <v>260</v>
      </c>
      <c r="B271" s="228" t="s">
        <v>4013</v>
      </c>
      <c r="C271" s="229" t="s">
        <v>3990</v>
      </c>
      <c r="D271" s="46">
        <v>2014</v>
      </c>
      <c r="E271" s="46">
        <v>1</v>
      </c>
      <c r="F271" s="230">
        <v>1185</v>
      </c>
      <c r="G271" s="230">
        <v>648</v>
      </c>
      <c r="H271" s="231" t="s">
        <v>12</v>
      </c>
      <c r="I271" s="243"/>
      <c r="EN271"/>
      <c r="EO271"/>
      <c r="EP271"/>
      <c r="EQ271"/>
      <c r="ER271"/>
      <c r="ES271"/>
      <c r="ET271"/>
      <c r="EU271"/>
      <c r="EV271"/>
      <c r="EW271"/>
      <c r="EX271"/>
      <c r="EY271"/>
      <c r="EZ271"/>
    </row>
    <row r="272" spans="1:156" s="16" customFormat="1" ht="27" x14ac:dyDescent="0.2">
      <c r="A272" s="10">
        <v>261</v>
      </c>
      <c r="B272" s="228" t="s">
        <v>4014</v>
      </c>
      <c r="C272" s="229" t="s">
        <v>3990</v>
      </c>
      <c r="D272" s="46">
        <v>2014</v>
      </c>
      <c r="E272" s="46">
        <v>1</v>
      </c>
      <c r="F272" s="230">
        <v>1183</v>
      </c>
      <c r="G272" s="230">
        <v>28</v>
      </c>
      <c r="H272" s="231" t="s">
        <v>12</v>
      </c>
      <c r="I272" s="243"/>
      <c r="EN272"/>
      <c r="EO272"/>
      <c r="EP272"/>
      <c r="EQ272"/>
      <c r="ER272"/>
      <c r="ES272"/>
      <c r="ET272"/>
      <c r="EU272"/>
      <c r="EV272"/>
      <c r="EW272"/>
      <c r="EX272"/>
      <c r="EY272"/>
      <c r="EZ272"/>
    </row>
    <row r="273" spans="1:156" s="16" customFormat="1" ht="27" x14ac:dyDescent="0.2">
      <c r="A273" s="10">
        <v>262</v>
      </c>
      <c r="B273" s="228" t="s">
        <v>4015</v>
      </c>
      <c r="C273" s="229" t="s">
        <v>3990</v>
      </c>
      <c r="D273" s="46">
        <v>2014</v>
      </c>
      <c r="E273" s="46">
        <v>1</v>
      </c>
      <c r="F273" s="230">
        <v>1331</v>
      </c>
      <c r="G273" s="230">
        <v>728</v>
      </c>
      <c r="H273" s="231" t="s">
        <v>12</v>
      </c>
      <c r="I273" s="243"/>
      <c r="EN273"/>
      <c r="EO273"/>
      <c r="EP273"/>
      <c r="EQ273"/>
      <c r="ER273"/>
      <c r="ES273"/>
      <c r="ET273"/>
      <c r="EU273"/>
      <c r="EV273"/>
      <c r="EW273"/>
      <c r="EX273"/>
      <c r="EY273"/>
      <c r="EZ273"/>
    </row>
    <row r="274" spans="1:156" s="16" customFormat="1" ht="27" x14ac:dyDescent="0.2">
      <c r="A274" s="10">
        <v>263</v>
      </c>
      <c r="B274" s="228" t="s">
        <v>4016</v>
      </c>
      <c r="C274" s="229" t="s">
        <v>3990</v>
      </c>
      <c r="D274" s="46">
        <v>2014</v>
      </c>
      <c r="E274" s="46">
        <v>1</v>
      </c>
      <c r="F274" s="230">
        <v>3166</v>
      </c>
      <c r="G274" s="230">
        <v>75</v>
      </c>
      <c r="H274" s="231" t="s">
        <v>12</v>
      </c>
      <c r="I274" s="243"/>
      <c r="EN274"/>
      <c r="EO274"/>
      <c r="EP274"/>
      <c r="EQ274"/>
      <c r="ER274"/>
      <c r="ES274"/>
      <c r="ET274"/>
      <c r="EU274"/>
      <c r="EV274"/>
      <c r="EW274"/>
      <c r="EX274"/>
      <c r="EY274"/>
      <c r="EZ274"/>
    </row>
    <row r="275" spans="1:156" s="16" customFormat="1" ht="27" x14ac:dyDescent="0.2">
      <c r="A275" s="10">
        <v>264</v>
      </c>
      <c r="B275" s="228" t="s">
        <v>4017</v>
      </c>
      <c r="C275" s="229" t="s">
        <v>3990</v>
      </c>
      <c r="D275" s="46">
        <v>2014</v>
      </c>
      <c r="E275" s="46">
        <v>1</v>
      </c>
      <c r="F275" s="230">
        <v>14205</v>
      </c>
      <c r="G275" s="230">
        <v>339</v>
      </c>
      <c r="H275" s="231" t="s">
        <v>12</v>
      </c>
      <c r="I275" s="243"/>
      <c r="EN275"/>
      <c r="EO275"/>
      <c r="EP275"/>
      <c r="EQ275"/>
      <c r="ER275"/>
      <c r="ES275"/>
      <c r="ET275"/>
      <c r="EU275"/>
      <c r="EV275"/>
      <c r="EW275"/>
      <c r="EX275"/>
      <c r="EY275"/>
      <c r="EZ275"/>
    </row>
    <row r="276" spans="1:156" s="16" customFormat="1" ht="27" x14ac:dyDescent="0.2">
      <c r="A276" s="10">
        <v>265</v>
      </c>
      <c r="B276" s="228" t="s">
        <v>1974</v>
      </c>
      <c r="C276" s="229" t="s">
        <v>3990</v>
      </c>
      <c r="D276" s="46">
        <v>2014</v>
      </c>
      <c r="E276" s="46">
        <v>1</v>
      </c>
      <c r="F276" s="230">
        <v>2097</v>
      </c>
      <c r="G276" s="230">
        <v>1148</v>
      </c>
      <c r="H276" s="231" t="s">
        <v>12</v>
      </c>
      <c r="I276" s="243"/>
      <c r="EN276"/>
      <c r="EO276"/>
      <c r="EP276"/>
      <c r="EQ276"/>
      <c r="ER276"/>
      <c r="ES276"/>
      <c r="ET276"/>
      <c r="EU276"/>
      <c r="EV276"/>
      <c r="EW276"/>
      <c r="EX276"/>
      <c r="EY276"/>
      <c r="EZ276"/>
    </row>
    <row r="277" spans="1:156" s="16" customFormat="1" ht="27" x14ac:dyDescent="0.2">
      <c r="A277" s="10">
        <v>266</v>
      </c>
      <c r="B277" s="228" t="s">
        <v>4018</v>
      </c>
      <c r="C277" s="229" t="s">
        <v>3990</v>
      </c>
      <c r="D277" s="46">
        <v>2014</v>
      </c>
      <c r="E277" s="46">
        <v>1</v>
      </c>
      <c r="F277" s="230">
        <v>3154</v>
      </c>
      <c r="G277" s="230">
        <v>75</v>
      </c>
      <c r="H277" s="231" t="s">
        <v>12</v>
      </c>
      <c r="I277" s="243"/>
      <c r="EN277"/>
      <c r="EO277"/>
      <c r="EP277"/>
      <c r="EQ277"/>
      <c r="ER277"/>
      <c r="ES277"/>
      <c r="ET277"/>
      <c r="EU277"/>
      <c r="EV277"/>
      <c r="EW277"/>
      <c r="EX277"/>
      <c r="EY277"/>
      <c r="EZ277"/>
    </row>
    <row r="278" spans="1:156" s="16" customFormat="1" ht="27" x14ac:dyDescent="0.2">
      <c r="A278" s="10">
        <v>267</v>
      </c>
      <c r="B278" s="228" t="s">
        <v>4019</v>
      </c>
      <c r="C278" s="229" t="s">
        <v>3990</v>
      </c>
      <c r="D278" s="46">
        <v>2014</v>
      </c>
      <c r="E278" s="46">
        <v>1</v>
      </c>
      <c r="F278" s="230">
        <v>2913</v>
      </c>
      <c r="G278" s="230">
        <v>69</v>
      </c>
      <c r="H278" s="231" t="s">
        <v>12</v>
      </c>
      <c r="I278" s="243"/>
      <c r="EN278"/>
      <c r="EO278"/>
      <c r="EP278"/>
      <c r="EQ278"/>
      <c r="ER278"/>
      <c r="ES278"/>
      <c r="ET278"/>
      <c r="EU278"/>
      <c r="EV278"/>
      <c r="EW278"/>
      <c r="EX278"/>
      <c r="EY278"/>
      <c r="EZ278"/>
    </row>
    <row r="279" spans="1:156" s="16" customFormat="1" ht="27" x14ac:dyDescent="0.2">
      <c r="A279" s="10">
        <v>268</v>
      </c>
      <c r="B279" s="228" t="s">
        <v>4020</v>
      </c>
      <c r="C279" s="229" t="s">
        <v>3990</v>
      </c>
      <c r="D279" s="46">
        <v>2014</v>
      </c>
      <c r="E279" s="46">
        <v>1</v>
      </c>
      <c r="F279" s="230">
        <v>2768</v>
      </c>
      <c r="G279" s="230">
        <v>66</v>
      </c>
      <c r="H279" s="231" t="s">
        <v>12</v>
      </c>
      <c r="I279" s="243"/>
      <c r="EN279"/>
      <c r="EO279"/>
      <c r="EP279"/>
      <c r="EQ279"/>
      <c r="ER279"/>
      <c r="ES279"/>
      <c r="ET279"/>
      <c r="EU279"/>
      <c r="EV279"/>
      <c r="EW279"/>
      <c r="EX279"/>
      <c r="EY279"/>
      <c r="EZ279"/>
    </row>
    <row r="280" spans="1:156" s="16" customFormat="1" ht="27" x14ac:dyDescent="0.2">
      <c r="A280" s="10">
        <v>269</v>
      </c>
      <c r="B280" s="228" t="s">
        <v>4021</v>
      </c>
      <c r="C280" s="229" t="s">
        <v>3990</v>
      </c>
      <c r="D280" s="46">
        <v>2014</v>
      </c>
      <c r="E280" s="46">
        <v>1</v>
      </c>
      <c r="F280" s="230">
        <v>1203</v>
      </c>
      <c r="G280" s="230">
        <v>658</v>
      </c>
      <c r="H280" s="231" t="s">
        <v>12</v>
      </c>
      <c r="I280" s="243"/>
      <c r="EN280"/>
      <c r="EO280"/>
      <c r="EP280"/>
      <c r="EQ280"/>
      <c r="ER280"/>
      <c r="ES280"/>
      <c r="ET280"/>
      <c r="EU280"/>
      <c r="EV280"/>
      <c r="EW280"/>
      <c r="EX280"/>
      <c r="EY280"/>
      <c r="EZ280"/>
    </row>
    <row r="281" spans="1:156" s="16" customFormat="1" ht="27" x14ac:dyDescent="0.2">
      <c r="A281" s="10">
        <v>270</v>
      </c>
      <c r="B281" s="228" t="s">
        <v>4022</v>
      </c>
      <c r="C281" s="229" t="s">
        <v>3990</v>
      </c>
      <c r="D281" s="46">
        <v>2014</v>
      </c>
      <c r="E281" s="46">
        <v>1</v>
      </c>
      <c r="F281" s="230">
        <v>1154</v>
      </c>
      <c r="G281" s="230">
        <v>28</v>
      </c>
      <c r="H281" s="231" t="s">
        <v>12</v>
      </c>
      <c r="I281" s="243"/>
      <c r="EN281"/>
      <c r="EO281"/>
      <c r="EP281"/>
      <c r="EQ281"/>
      <c r="ER281"/>
      <c r="ES281"/>
      <c r="ET281"/>
      <c r="EU281"/>
      <c r="EV281"/>
      <c r="EW281"/>
      <c r="EX281"/>
      <c r="EY281"/>
      <c r="EZ281"/>
    </row>
    <row r="282" spans="1:156" s="16" customFormat="1" ht="27" x14ac:dyDescent="0.2">
      <c r="A282" s="10">
        <v>271</v>
      </c>
      <c r="B282" s="228" t="s">
        <v>4023</v>
      </c>
      <c r="C282" s="229" t="s">
        <v>3990</v>
      </c>
      <c r="D282" s="46">
        <v>2014</v>
      </c>
      <c r="E282" s="46">
        <v>1</v>
      </c>
      <c r="F282" s="230">
        <v>1193</v>
      </c>
      <c r="G282" s="230">
        <v>653</v>
      </c>
      <c r="H282" s="231" t="s">
        <v>12</v>
      </c>
      <c r="I282" s="243"/>
      <c r="EN282"/>
      <c r="EO282"/>
      <c r="EP282"/>
      <c r="EQ282"/>
      <c r="ER282"/>
      <c r="ES282"/>
      <c r="ET282"/>
      <c r="EU282"/>
      <c r="EV282"/>
      <c r="EW282"/>
      <c r="EX282"/>
      <c r="EY282"/>
      <c r="EZ282"/>
    </row>
    <row r="283" spans="1:156" s="16" customFormat="1" ht="27" x14ac:dyDescent="0.2">
      <c r="A283" s="10">
        <v>272</v>
      </c>
      <c r="B283" s="228" t="s">
        <v>4024</v>
      </c>
      <c r="C283" s="229" t="s">
        <v>3990</v>
      </c>
      <c r="D283" s="46">
        <v>2014</v>
      </c>
      <c r="E283" s="46">
        <v>1</v>
      </c>
      <c r="F283" s="230">
        <v>3852</v>
      </c>
      <c r="G283" s="230">
        <v>92</v>
      </c>
      <c r="H283" s="231" t="s">
        <v>12</v>
      </c>
      <c r="I283" s="243"/>
      <c r="EN283"/>
      <c r="EO283"/>
      <c r="EP283"/>
      <c r="EQ283"/>
      <c r="ER283"/>
      <c r="ES283"/>
      <c r="ET283"/>
      <c r="EU283"/>
      <c r="EV283"/>
      <c r="EW283"/>
      <c r="EX283"/>
      <c r="EY283"/>
      <c r="EZ283"/>
    </row>
    <row r="284" spans="1:156" s="16" customFormat="1" ht="27" x14ac:dyDescent="0.2">
      <c r="A284" s="10">
        <v>273</v>
      </c>
      <c r="B284" s="228" t="s">
        <v>4025</v>
      </c>
      <c r="C284" s="229" t="s">
        <v>3975</v>
      </c>
      <c r="D284" s="46">
        <v>2014</v>
      </c>
      <c r="E284" s="46">
        <v>1</v>
      </c>
      <c r="F284" s="230">
        <v>1210</v>
      </c>
      <c r="G284" s="230">
        <v>29</v>
      </c>
      <c r="H284" s="231" t="s">
        <v>12</v>
      </c>
      <c r="I284" s="243"/>
      <c r="EN284"/>
      <c r="EO284"/>
      <c r="EP284"/>
      <c r="EQ284"/>
      <c r="ER284"/>
      <c r="ES284"/>
      <c r="ET284"/>
      <c r="EU284"/>
      <c r="EV284"/>
      <c r="EW284"/>
      <c r="EX284"/>
      <c r="EY284"/>
      <c r="EZ284"/>
    </row>
    <row r="285" spans="1:156" s="16" customFormat="1" ht="27" x14ac:dyDescent="0.2">
      <c r="A285" s="10">
        <v>274</v>
      </c>
      <c r="B285" s="228" t="s">
        <v>1770</v>
      </c>
      <c r="C285" s="229" t="s">
        <v>3975</v>
      </c>
      <c r="D285" s="46">
        <v>2014</v>
      </c>
      <c r="E285" s="46">
        <v>1</v>
      </c>
      <c r="F285" s="230">
        <v>1181</v>
      </c>
      <c r="G285" s="230">
        <v>677</v>
      </c>
      <c r="H285" s="231" t="s">
        <v>12</v>
      </c>
      <c r="I285" s="243"/>
      <c r="EN285"/>
      <c r="EO285"/>
      <c r="EP285"/>
      <c r="EQ285"/>
      <c r="ER285"/>
      <c r="ES285"/>
      <c r="ET285"/>
      <c r="EU285"/>
      <c r="EV285"/>
      <c r="EW285"/>
      <c r="EX285"/>
      <c r="EY285"/>
      <c r="EZ285"/>
    </row>
    <row r="286" spans="1:156" s="16" customFormat="1" ht="27" x14ac:dyDescent="0.2">
      <c r="A286" s="10">
        <v>275</v>
      </c>
      <c r="B286" s="228" t="s">
        <v>4026</v>
      </c>
      <c r="C286" s="229" t="s">
        <v>4027</v>
      </c>
      <c r="D286" s="46">
        <v>2014</v>
      </c>
      <c r="E286" s="46">
        <v>1</v>
      </c>
      <c r="F286" s="230">
        <v>1200</v>
      </c>
      <c r="G286" s="230">
        <v>29</v>
      </c>
      <c r="H286" s="231" t="s">
        <v>12</v>
      </c>
      <c r="I286" s="243"/>
      <c r="EN286"/>
      <c r="EO286"/>
      <c r="EP286"/>
      <c r="EQ286"/>
      <c r="ER286"/>
      <c r="ES286"/>
      <c r="ET286"/>
      <c r="EU286"/>
      <c r="EV286"/>
      <c r="EW286"/>
      <c r="EX286"/>
      <c r="EY286"/>
      <c r="EZ286"/>
    </row>
    <row r="287" spans="1:156" s="16" customFormat="1" ht="27" x14ac:dyDescent="0.2">
      <c r="A287" s="10">
        <v>276</v>
      </c>
      <c r="B287" s="228" t="s">
        <v>2034</v>
      </c>
      <c r="C287" s="229" t="s">
        <v>4027</v>
      </c>
      <c r="D287" s="46">
        <v>2014</v>
      </c>
      <c r="E287" s="46">
        <v>1</v>
      </c>
      <c r="F287" s="230">
        <v>1193</v>
      </c>
      <c r="G287" s="230">
        <v>653</v>
      </c>
      <c r="H287" s="231" t="s">
        <v>12</v>
      </c>
      <c r="I287" s="243"/>
      <c r="EN287"/>
      <c r="EO287"/>
      <c r="EP287"/>
      <c r="EQ287"/>
      <c r="ER287"/>
      <c r="ES287"/>
      <c r="ET287"/>
      <c r="EU287"/>
      <c r="EV287"/>
      <c r="EW287"/>
      <c r="EX287"/>
      <c r="EY287"/>
      <c r="EZ287"/>
    </row>
    <row r="288" spans="1:156" s="16" customFormat="1" ht="27" x14ac:dyDescent="0.2">
      <c r="A288" s="10">
        <v>277</v>
      </c>
      <c r="B288" s="228" t="s">
        <v>4028</v>
      </c>
      <c r="C288" s="229" t="s">
        <v>3975</v>
      </c>
      <c r="D288" s="46">
        <v>2014</v>
      </c>
      <c r="E288" s="46">
        <v>1</v>
      </c>
      <c r="F288" s="230">
        <v>2352</v>
      </c>
      <c r="G288" s="230">
        <v>1287</v>
      </c>
      <c r="H288" s="231" t="s">
        <v>187</v>
      </c>
      <c r="I288" s="243"/>
      <c r="EN288"/>
      <c r="EO288"/>
      <c r="EP288"/>
      <c r="EQ288"/>
      <c r="ER288"/>
      <c r="ES288"/>
      <c r="ET288"/>
      <c r="EU288"/>
      <c r="EV288"/>
      <c r="EW288"/>
      <c r="EX288"/>
      <c r="EY288"/>
      <c r="EZ288"/>
    </row>
    <row r="289" spans="1:156" s="16" customFormat="1" ht="27" x14ac:dyDescent="0.2">
      <c r="A289" s="10">
        <v>278</v>
      </c>
      <c r="B289" s="228" t="s">
        <v>4029</v>
      </c>
      <c r="C289" s="229" t="s">
        <v>3975</v>
      </c>
      <c r="D289" s="46">
        <v>2014</v>
      </c>
      <c r="E289" s="46">
        <v>1</v>
      </c>
      <c r="F289" s="230">
        <v>1321</v>
      </c>
      <c r="G289" s="230">
        <v>31</v>
      </c>
      <c r="H289" s="231" t="s">
        <v>12</v>
      </c>
      <c r="I289" s="243"/>
      <c r="EN289"/>
      <c r="EO289"/>
      <c r="EP289"/>
      <c r="EQ289"/>
      <c r="ER289"/>
      <c r="ES289"/>
      <c r="ET289"/>
      <c r="EU289"/>
      <c r="EV289"/>
      <c r="EW289"/>
      <c r="EX289"/>
      <c r="EY289"/>
      <c r="EZ289"/>
    </row>
    <row r="290" spans="1:156" s="16" customFormat="1" ht="27" x14ac:dyDescent="0.2">
      <c r="A290" s="10">
        <v>279</v>
      </c>
      <c r="B290" s="228" t="s">
        <v>4030</v>
      </c>
      <c r="C290" s="229" t="s">
        <v>3990</v>
      </c>
      <c r="D290" s="46">
        <v>2014</v>
      </c>
      <c r="E290" s="46">
        <v>3</v>
      </c>
      <c r="F290" s="230">
        <v>6603</v>
      </c>
      <c r="G290" s="230">
        <v>3612</v>
      </c>
      <c r="H290" s="231" t="s">
        <v>12</v>
      </c>
      <c r="I290" s="243"/>
      <c r="EN290"/>
      <c r="EO290"/>
      <c r="EP290"/>
      <c r="EQ290"/>
      <c r="ER290"/>
      <c r="ES290"/>
      <c r="ET290"/>
      <c r="EU290"/>
      <c r="EV290"/>
      <c r="EW290"/>
      <c r="EX290"/>
      <c r="EY290"/>
      <c r="EZ290"/>
    </row>
    <row r="291" spans="1:156" s="16" customFormat="1" ht="27" x14ac:dyDescent="0.2">
      <c r="A291" s="10">
        <v>280</v>
      </c>
      <c r="B291" s="228" t="s">
        <v>4031</v>
      </c>
      <c r="C291" s="229" t="s">
        <v>3990</v>
      </c>
      <c r="D291" s="46">
        <v>2014</v>
      </c>
      <c r="E291" s="46">
        <v>1</v>
      </c>
      <c r="F291" s="230">
        <v>1144</v>
      </c>
      <c r="G291" s="230">
        <v>27</v>
      </c>
      <c r="H291" s="231" t="s">
        <v>12</v>
      </c>
      <c r="I291" s="243"/>
      <c r="EN291"/>
      <c r="EO291"/>
      <c r="EP291"/>
      <c r="EQ291"/>
      <c r="ER291"/>
      <c r="ES291"/>
      <c r="ET291"/>
      <c r="EU291"/>
      <c r="EV291"/>
      <c r="EW291"/>
      <c r="EX291"/>
      <c r="EY291"/>
      <c r="EZ291"/>
    </row>
    <row r="292" spans="1:156" s="16" customFormat="1" ht="27" x14ac:dyDescent="0.2">
      <c r="A292" s="10">
        <v>281</v>
      </c>
      <c r="B292" s="228" t="s">
        <v>4032</v>
      </c>
      <c r="C292" s="229" t="s">
        <v>3999</v>
      </c>
      <c r="D292" s="46">
        <v>2014</v>
      </c>
      <c r="E292" s="46">
        <v>1</v>
      </c>
      <c r="F292" s="230">
        <v>2500</v>
      </c>
      <c r="G292" s="230">
        <v>357</v>
      </c>
      <c r="H292" s="231" t="s">
        <v>187</v>
      </c>
      <c r="I292" s="243"/>
      <c r="EN292"/>
      <c r="EO292"/>
      <c r="EP292"/>
      <c r="EQ292"/>
      <c r="ER292"/>
      <c r="ES292"/>
      <c r="ET292"/>
      <c r="EU292"/>
      <c r="EV292"/>
      <c r="EW292"/>
      <c r="EX292"/>
      <c r="EY292"/>
      <c r="EZ292"/>
    </row>
    <row r="293" spans="1:156" s="16" customFormat="1" ht="27" x14ac:dyDescent="0.2">
      <c r="A293" s="10">
        <v>282</v>
      </c>
      <c r="B293" s="228" t="s">
        <v>4033</v>
      </c>
      <c r="C293" s="229" t="s">
        <v>4034</v>
      </c>
      <c r="D293" s="46">
        <v>2014</v>
      </c>
      <c r="E293" s="46">
        <v>1</v>
      </c>
      <c r="F293" s="230">
        <v>1639</v>
      </c>
      <c r="G293" s="230">
        <v>234</v>
      </c>
      <c r="H293" s="231" t="s">
        <v>187</v>
      </c>
      <c r="I293" s="243"/>
      <c r="EN293"/>
      <c r="EO293"/>
      <c r="EP293"/>
      <c r="EQ293"/>
      <c r="ER293"/>
      <c r="ES293"/>
      <c r="ET293"/>
      <c r="EU293"/>
      <c r="EV293"/>
      <c r="EW293"/>
      <c r="EX293"/>
      <c r="EY293"/>
      <c r="EZ293"/>
    </row>
    <row r="294" spans="1:156" s="16" customFormat="1" ht="27" x14ac:dyDescent="0.2">
      <c r="A294" s="10">
        <v>283</v>
      </c>
      <c r="B294" s="228" t="s">
        <v>4035</v>
      </c>
      <c r="C294" s="229" t="s">
        <v>3990</v>
      </c>
      <c r="D294" s="46">
        <v>2014</v>
      </c>
      <c r="E294" s="46">
        <v>1</v>
      </c>
      <c r="F294" s="230">
        <v>1192</v>
      </c>
      <c r="G294" s="230">
        <v>652</v>
      </c>
      <c r="H294" s="231" t="s">
        <v>12</v>
      </c>
      <c r="I294" s="243"/>
      <c r="EN294"/>
      <c r="EO294"/>
      <c r="EP294"/>
      <c r="EQ294"/>
      <c r="ER294"/>
      <c r="ES294"/>
      <c r="ET294"/>
      <c r="EU294"/>
      <c r="EV294"/>
      <c r="EW294"/>
      <c r="EX294"/>
      <c r="EY294"/>
      <c r="EZ294"/>
    </row>
    <row r="295" spans="1:156" s="16" customFormat="1" ht="27" x14ac:dyDescent="0.2">
      <c r="A295" s="10">
        <v>284</v>
      </c>
      <c r="B295" s="228" t="s">
        <v>4036</v>
      </c>
      <c r="C295" s="229" t="s">
        <v>3990</v>
      </c>
      <c r="D295" s="46">
        <v>2014</v>
      </c>
      <c r="E295" s="46">
        <v>1</v>
      </c>
      <c r="F295" s="230">
        <v>1202</v>
      </c>
      <c r="G295" s="230">
        <v>658</v>
      </c>
      <c r="H295" s="231" t="s">
        <v>12</v>
      </c>
      <c r="I295" s="243"/>
      <c r="EN295"/>
      <c r="EO295"/>
      <c r="EP295"/>
      <c r="EQ295"/>
      <c r="ER295"/>
      <c r="ES295"/>
      <c r="ET295"/>
      <c r="EU295"/>
      <c r="EV295"/>
      <c r="EW295"/>
      <c r="EX295"/>
      <c r="EY295"/>
      <c r="EZ295"/>
    </row>
    <row r="296" spans="1:156" s="16" customFormat="1" ht="27" x14ac:dyDescent="0.2">
      <c r="A296" s="10">
        <v>285</v>
      </c>
      <c r="B296" s="228" t="s">
        <v>4037</v>
      </c>
      <c r="C296" s="229" t="s">
        <v>3990</v>
      </c>
      <c r="D296" s="46">
        <v>2015</v>
      </c>
      <c r="E296" s="46">
        <v>1</v>
      </c>
      <c r="F296" s="230">
        <v>1704</v>
      </c>
      <c r="G296" s="230">
        <v>1065</v>
      </c>
      <c r="H296" s="231" t="s">
        <v>12</v>
      </c>
      <c r="I296" s="243"/>
      <c r="EN296"/>
      <c r="EO296"/>
      <c r="EP296"/>
      <c r="EQ296"/>
      <c r="ER296"/>
      <c r="ES296"/>
      <c r="ET296"/>
      <c r="EU296"/>
      <c r="EV296"/>
      <c r="EW296"/>
      <c r="EX296"/>
      <c r="EY296"/>
      <c r="EZ296"/>
    </row>
    <row r="297" spans="1:156" s="16" customFormat="1" ht="27" x14ac:dyDescent="0.2">
      <c r="A297" s="10">
        <v>286</v>
      </c>
      <c r="B297" s="228" t="s">
        <v>4038</v>
      </c>
      <c r="C297" s="229" t="s">
        <v>3990</v>
      </c>
      <c r="D297" s="46">
        <v>2015</v>
      </c>
      <c r="E297" s="46">
        <v>1</v>
      </c>
      <c r="F297" s="230">
        <v>1193</v>
      </c>
      <c r="G297" s="230">
        <v>227</v>
      </c>
      <c r="H297" s="231" t="s">
        <v>12</v>
      </c>
      <c r="I297" s="243"/>
      <c r="EN297"/>
      <c r="EO297"/>
      <c r="EP297"/>
      <c r="EQ297"/>
      <c r="ER297"/>
      <c r="ES297"/>
      <c r="ET297"/>
      <c r="EU297"/>
      <c r="EV297"/>
      <c r="EW297"/>
      <c r="EX297"/>
      <c r="EY297"/>
      <c r="EZ297"/>
    </row>
    <row r="298" spans="1:156" s="16" customFormat="1" ht="27" x14ac:dyDescent="0.2">
      <c r="A298" s="10">
        <v>287</v>
      </c>
      <c r="B298" s="228" t="s">
        <v>4039</v>
      </c>
      <c r="C298" s="229" t="s">
        <v>3990</v>
      </c>
      <c r="D298" s="46">
        <v>2015</v>
      </c>
      <c r="E298" s="46">
        <v>1</v>
      </c>
      <c r="F298" s="230">
        <v>1807</v>
      </c>
      <c r="G298" s="230">
        <v>344</v>
      </c>
      <c r="H298" s="231" t="s">
        <v>12</v>
      </c>
      <c r="I298" s="243"/>
      <c r="EN298"/>
      <c r="EO298"/>
      <c r="EP298"/>
      <c r="EQ298"/>
      <c r="ER298"/>
      <c r="ES298"/>
      <c r="ET298"/>
      <c r="EU298"/>
      <c r="EV298"/>
      <c r="EW298"/>
      <c r="EX298"/>
      <c r="EY298"/>
      <c r="EZ298"/>
    </row>
    <row r="299" spans="1:156" s="16" customFormat="1" ht="27" x14ac:dyDescent="0.2">
      <c r="A299" s="10">
        <v>288</v>
      </c>
      <c r="B299" s="228" t="s">
        <v>4040</v>
      </c>
      <c r="C299" s="229" t="s">
        <v>3990</v>
      </c>
      <c r="D299" s="46">
        <v>2015</v>
      </c>
      <c r="E299" s="46">
        <v>1</v>
      </c>
      <c r="F299" s="230">
        <v>1169</v>
      </c>
      <c r="G299" s="230">
        <v>223</v>
      </c>
      <c r="H299" s="231" t="s">
        <v>12</v>
      </c>
      <c r="I299" s="243"/>
      <c r="EN299"/>
      <c r="EO299"/>
      <c r="EP299"/>
      <c r="EQ299"/>
      <c r="ER299"/>
      <c r="ES299"/>
      <c r="ET299"/>
      <c r="EU299"/>
      <c r="EV299"/>
      <c r="EW299"/>
      <c r="EX299"/>
      <c r="EY299"/>
      <c r="EZ299"/>
    </row>
    <row r="300" spans="1:156" s="16" customFormat="1" ht="27" x14ac:dyDescent="0.2">
      <c r="A300" s="10">
        <v>289</v>
      </c>
      <c r="B300" s="228" t="s">
        <v>4041</v>
      </c>
      <c r="C300" s="229" t="s">
        <v>3990</v>
      </c>
      <c r="D300" s="46">
        <v>2015</v>
      </c>
      <c r="E300" s="46">
        <v>1</v>
      </c>
      <c r="F300" s="230">
        <v>4215</v>
      </c>
      <c r="G300" s="230">
        <v>2636</v>
      </c>
      <c r="H300" s="231" t="s">
        <v>12</v>
      </c>
      <c r="I300" s="243"/>
      <c r="EN300"/>
      <c r="EO300"/>
      <c r="EP300"/>
      <c r="EQ300"/>
      <c r="ER300"/>
      <c r="ES300"/>
      <c r="ET300"/>
      <c r="EU300"/>
      <c r="EV300"/>
      <c r="EW300"/>
      <c r="EX300"/>
      <c r="EY300"/>
      <c r="EZ300"/>
    </row>
    <row r="301" spans="1:156" s="16" customFormat="1" ht="27" x14ac:dyDescent="0.2">
      <c r="A301" s="10">
        <v>290</v>
      </c>
      <c r="B301" s="228" t="s">
        <v>4042</v>
      </c>
      <c r="C301" s="229" t="s">
        <v>3990</v>
      </c>
      <c r="D301" s="46">
        <v>2015</v>
      </c>
      <c r="E301" s="46">
        <v>1</v>
      </c>
      <c r="F301" s="230">
        <v>14201</v>
      </c>
      <c r="G301" s="230">
        <v>2708</v>
      </c>
      <c r="H301" s="231" t="s">
        <v>12</v>
      </c>
      <c r="I301" s="243"/>
      <c r="EN301"/>
      <c r="EO301"/>
      <c r="EP301"/>
      <c r="EQ301"/>
      <c r="ER301"/>
      <c r="ES301"/>
      <c r="ET301"/>
      <c r="EU301"/>
      <c r="EV301"/>
      <c r="EW301"/>
      <c r="EX301"/>
      <c r="EY301"/>
      <c r="EZ301"/>
    </row>
    <row r="302" spans="1:156" s="16" customFormat="1" ht="27" x14ac:dyDescent="0.2">
      <c r="A302" s="10">
        <v>291</v>
      </c>
      <c r="B302" s="228" t="s">
        <v>4043</v>
      </c>
      <c r="C302" s="229" t="s">
        <v>3990</v>
      </c>
      <c r="D302" s="46">
        <v>2015</v>
      </c>
      <c r="E302" s="46">
        <v>1</v>
      </c>
      <c r="F302" s="230">
        <v>4444</v>
      </c>
      <c r="G302" s="230">
        <v>847</v>
      </c>
      <c r="H302" s="231" t="s">
        <v>12</v>
      </c>
      <c r="I302" s="243"/>
      <c r="EN302"/>
      <c r="EO302"/>
      <c r="EP302"/>
      <c r="EQ302"/>
      <c r="ER302"/>
      <c r="ES302"/>
      <c r="ET302"/>
      <c r="EU302"/>
      <c r="EV302"/>
      <c r="EW302"/>
      <c r="EX302"/>
      <c r="EY302"/>
      <c r="EZ302"/>
    </row>
    <row r="303" spans="1:156" s="16" customFormat="1" ht="27" x14ac:dyDescent="0.2">
      <c r="A303" s="10">
        <v>292</v>
      </c>
      <c r="B303" s="228" t="s">
        <v>4044</v>
      </c>
      <c r="C303" s="229" t="s">
        <v>3990</v>
      </c>
      <c r="D303" s="46">
        <v>2015</v>
      </c>
      <c r="E303" s="46">
        <v>1</v>
      </c>
      <c r="F303" s="230">
        <v>2428</v>
      </c>
      <c r="G303" s="230">
        <v>1518</v>
      </c>
      <c r="H303" s="231" t="s">
        <v>12</v>
      </c>
      <c r="I303" s="243"/>
      <c r="EN303"/>
      <c r="EO303"/>
      <c r="EP303"/>
      <c r="EQ303"/>
      <c r="ER303"/>
      <c r="ES303"/>
      <c r="ET303"/>
      <c r="EU303"/>
      <c r="EV303"/>
      <c r="EW303"/>
      <c r="EX303"/>
      <c r="EY303"/>
      <c r="EZ303"/>
    </row>
    <row r="304" spans="1:156" s="16" customFormat="1" ht="27" x14ac:dyDescent="0.2">
      <c r="A304" s="10">
        <v>293</v>
      </c>
      <c r="B304" s="228" t="s">
        <v>4045</v>
      </c>
      <c r="C304" s="229" t="s">
        <v>3990</v>
      </c>
      <c r="D304" s="46">
        <v>2015</v>
      </c>
      <c r="E304" s="46">
        <v>1</v>
      </c>
      <c r="F304" s="230">
        <v>7272</v>
      </c>
      <c r="G304" s="230">
        <v>4547</v>
      </c>
      <c r="H304" s="231" t="s">
        <v>12</v>
      </c>
      <c r="I304" s="243"/>
      <c r="EN304"/>
      <c r="EO304"/>
      <c r="EP304"/>
      <c r="EQ304"/>
      <c r="ER304"/>
      <c r="ES304"/>
      <c r="ET304"/>
      <c r="EU304"/>
      <c r="EV304"/>
      <c r="EW304"/>
      <c r="EX304"/>
      <c r="EY304"/>
      <c r="EZ304"/>
    </row>
    <row r="305" spans="1:156" s="16" customFormat="1" ht="27" x14ac:dyDescent="0.2">
      <c r="A305" s="10">
        <v>294</v>
      </c>
      <c r="B305" s="228" t="s">
        <v>4046</v>
      </c>
      <c r="C305" s="229" t="s">
        <v>4047</v>
      </c>
      <c r="D305" s="46">
        <v>2015</v>
      </c>
      <c r="E305" s="46">
        <v>1</v>
      </c>
      <c r="F305" s="230">
        <v>1985</v>
      </c>
      <c r="G305" s="230">
        <v>615</v>
      </c>
      <c r="H305" s="231" t="s">
        <v>12</v>
      </c>
      <c r="I305" s="243"/>
      <c r="EN305"/>
      <c r="EO305"/>
      <c r="EP305"/>
      <c r="EQ305"/>
      <c r="ER305"/>
      <c r="ES305"/>
      <c r="ET305"/>
      <c r="EU305"/>
      <c r="EV305"/>
      <c r="EW305"/>
      <c r="EX305"/>
      <c r="EY305"/>
      <c r="EZ305"/>
    </row>
    <row r="306" spans="1:156" s="16" customFormat="1" ht="27" x14ac:dyDescent="0.2">
      <c r="A306" s="10">
        <v>295</v>
      </c>
      <c r="B306" s="228" t="s">
        <v>4048</v>
      </c>
      <c r="C306" s="229" t="s">
        <v>4049</v>
      </c>
      <c r="D306" s="46">
        <v>2015</v>
      </c>
      <c r="E306" s="46">
        <v>1</v>
      </c>
      <c r="F306" s="230">
        <v>2054</v>
      </c>
      <c r="G306" s="230">
        <v>637</v>
      </c>
      <c r="H306" s="231" t="s">
        <v>12</v>
      </c>
      <c r="I306" s="243"/>
      <c r="EN306"/>
      <c r="EO306"/>
      <c r="EP306"/>
      <c r="EQ306"/>
      <c r="ER306"/>
      <c r="ES306"/>
      <c r="ET306"/>
      <c r="EU306"/>
      <c r="EV306"/>
      <c r="EW306"/>
      <c r="EX306"/>
      <c r="EY306"/>
      <c r="EZ306"/>
    </row>
    <row r="307" spans="1:156" s="16" customFormat="1" ht="27" x14ac:dyDescent="0.2">
      <c r="A307" s="10">
        <v>296</v>
      </c>
      <c r="B307" s="228" t="s">
        <v>4050</v>
      </c>
      <c r="C307" s="229" t="s">
        <v>4051</v>
      </c>
      <c r="D307" s="46">
        <v>2015</v>
      </c>
      <c r="E307" s="46">
        <v>1</v>
      </c>
      <c r="F307" s="230">
        <v>1448</v>
      </c>
      <c r="G307" s="230">
        <v>449</v>
      </c>
      <c r="H307" s="231" t="s">
        <v>12</v>
      </c>
      <c r="I307" s="243"/>
      <c r="EN307"/>
      <c r="EO307"/>
      <c r="EP307"/>
      <c r="EQ307"/>
      <c r="ER307"/>
      <c r="ES307"/>
      <c r="ET307"/>
      <c r="EU307"/>
      <c r="EV307"/>
      <c r="EW307"/>
      <c r="EX307"/>
      <c r="EY307"/>
      <c r="EZ307"/>
    </row>
    <row r="308" spans="1:156" s="16" customFormat="1" ht="27" x14ac:dyDescent="0.2">
      <c r="A308" s="10">
        <v>297</v>
      </c>
      <c r="B308" s="228" t="s">
        <v>4052</v>
      </c>
      <c r="C308" s="229" t="s">
        <v>4053</v>
      </c>
      <c r="D308" s="46">
        <v>2015</v>
      </c>
      <c r="E308" s="46">
        <v>1</v>
      </c>
      <c r="F308" s="230">
        <v>5048</v>
      </c>
      <c r="G308" s="230">
        <v>3439</v>
      </c>
      <c r="H308" s="231" t="s">
        <v>12</v>
      </c>
      <c r="I308" s="243"/>
      <c r="EN308"/>
      <c r="EO308"/>
      <c r="EP308"/>
      <c r="EQ308"/>
      <c r="ER308"/>
      <c r="ES308"/>
      <c r="ET308"/>
      <c r="EU308"/>
      <c r="EV308"/>
      <c r="EW308"/>
      <c r="EX308"/>
      <c r="EY308"/>
      <c r="EZ308"/>
    </row>
    <row r="309" spans="1:156" s="16" customFormat="1" ht="27" x14ac:dyDescent="0.2">
      <c r="A309" s="10">
        <v>298</v>
      </c>
      <c r="B309" s="228" t="s">
        <v>4054</v>
      </c>
      <c r="C309" s="229" t="s">
        <v>3975</v>
      </c>
      <c r="D309" s="46">
        <v>2016</v>
      </c>
      <c r="E309" s="46">
        <v>1</v>
      </c>
      <c r="F309" s="230">
        <v>4576</v>
      </c>
      <c r="G309" s="230">
        <v>3731</v>
      </c>
      <c r="H309" s="231" t="s">
        <v>14</v>
      </c>
      <c r="I309" s="243"/>
      <c r="EN309"/>
      <c r="EO309"/>
      <c r="EP309"/>
      <c r="EQ309"/>
      <c r="ER309"/>
      <c r="ES309"/>
      <c r="ET309"/>
      <c r="EU309"/>
      <c r="EV309"/>
      <c r="EW309"/>
      <c r="EX309"/>
      <c r="EY309"/>
      <c r="EZ309"/>
    </row>
    <row r="310" spans="1:156" s="16" customFormat="1" ht="27" x14ac:dyDescent="0.2">
      <c r="A310" s="10">
        <v>299</v>
      </c>
      <c r="B310" s="228" t="s">
        <v>4055</v>
      </c>
      <c r="C310" s="229" t="s">
        <v>4056</v>
      </c>
      <c r="D310" s="46">
        <v>2016</v>
      </c>
      <c r="E310" s="46">
        <v>1</v>
      </c>
      <c r="F310" s="230">
        <v>1300</v>
      </c>
      <c r="G310" s="230">
        <v>879</v>
      </c>
      <c r="H310" s="231" t="s">
        <v>187</v>
      </c>
      <c r="I310" s="243"/>
      <c r="EN310"/>
      <c r="EO310"/>
      <c r="EP310"/>
      <c r="EQ310"/>
      <c r="ER310"/>
      <c r="ES310"/>
      <c r="ET310"/>
      <c r="EU310"/>
      <c r="EV310"/>
      <c r="EW310"/>
      <c r="EX310"/>
      <c r="EY310"/>
      <c r="EZ310"/>
    </row>
    <row r="311" spans="1:156" s="16" customFormat="1" ht="13.5" x14ac:dyDescent="0.2">
      <c r="A311" s="10">
        <v>300</v>
      </c>
      <c r="B311" s="228" t="s">
        <v>4057</v>
      </c>
      <c r="C311" s="229" t="s">
        <v>3978</v>
      </c>
      <c r="D311" s="46">
        <v>2017</v>
      </c>
      <c r="E311" s="46">
        <v>1</v>
      </c>
      <c r="F311" s="230">
        <v>1210</v>
      </c>
      <c r="G311" s="230">
        <v>1027</v>
      </c>
      <c r="H311" s="231" t="s">
        <v>187</v>
      </c>
      <c r="I311" s="243"/>
      <c r="EN311"/>
      <c r="EO311"/>
      <c r="EP311"/>
      <c r="EQ311"/>
      <c r="ER311"/>
      <c r="ES311"/>
      <c r="ET311"/>
      <c r="EU311"/>
      <c r="EV311"/>
      <c r="EW311"/>
      <c r="EX311"/>
      <c r="EY311"/>
      <c r="EZ311"/>
    </row>
    <row r="312" spans="1:156" s="16" customFormat="1" ht="27" x14ac:dyDescent="0.2">
      <c r="A312" s="10">
        <v>301</v>
      </c>
      <c r="B312" s="228" t="s">
        <v>4058</v>
      </c>
      <c r="C312" s="229" t="s">
        <v>3999</v>
      </c>
      <c r="D312" s="46">
        <v>2017</v>
      </c>
      <c r="E312" s="46">
        <v>1</v>
      </c>
      <c r="F312" s="230">
        <v>1152</v>
      </c>
      <c r="G312" s="230">
        <v>878</v>
      </c>
      <c r="H312" s="231" t="s">
        <v>187</v>
      </c>
      <c r="I312" s="243"/>
      <c r="EN312"/>
      <c r="EO312"/>
      <c r="EP312"/>
      <c r="EQ312"/>
      <c r="ER312"/>
      <c r="ES312"/>
      <c r="ET312"/>
      <c r="EU312"/>
      <c r="EV312"/>
      <c r="EW312"/>
      <c r="EX312"/>
      <c r="EY312"/>
      <c r="EZ312"/>
    </row>
    <row r="313" spans="1:156" s="16" customFormat="1" ht="27" x14ac:dyDescent="0.2">
      <c r="A313" s="10">
        <v>302</v>
      </c>
      <c r="B313" s="228" t="s">
        <v>4059</v>
      </c>
      <c r="C313" s="229" t="s">
        <v>4053</v>
      </c>
      <c r="D313" s="46">
        <v>2017</v>
      </c>
      <c r="E313" s="46">
        <v>1</v>
      </c>
      <c r="F313" s="230">
        <v>1552</v>
      </c>
      <c r="G313" s="230">
        <v>1464</v>
      </c>
      <c r="H313" s="231" t="s">
        <v>1490</v>
      </c>
      <c r="I313" s="243"/>
      <c r="EN313"/>
      <c r="EO313"/>
      <c r="EP313"/>
      <c r="EQ313"/>
      <c r="ER313"/>
      <c r="ES313"/>
      <c r="ET313"/>
      <c r="EU313"/>
      <c r="EV313"/>
      <c r="EW313"/>
      <c r="EX313"/>
      <c r="EY313"/>
      <c r="EZ313"/>
    </row>
    <row r="314" spans="1:156" s="16" customFormat="1" ht="27" x14ac:dyDescent="0.2">
      <c r="A314" s="10">
        <v>303</v>
      </c>
      <c r="B314" s="228" t="s">
        <v>4060</v>
      </c>
      <c r="C314" s="229" t="s">
        <v>4053</v>
      </c>
      <c r="D314" s="46">
        <v>2018</v>
      </c>
      <c r="E314" s="46">
        <v>1</v>
      </c>
      <c r="F314" s="230">
        <v>1167</v>
      </c>
      <c r="G314" s="230">
        <v>1155</v>
      </c>
      <c r="H314" s="231" t="s">
        <v>1490</v>
      </c>
      <c r="I314" s="243"/>
      <c r="EN314"/>
      <c r="EO314"/>
      <c r="EP314"/>
      <c r="EQ314"/>
      <c r="ER314"/>
      <c r="ES314"/>
      <c r="ET314"/>
      <c r="EU314"/>
      <c r="EV314"/>
      <c r="EW314"/>
      <c r="EX314"/>
      <c r="EY314"/>
      <c r="EZ314"/>
    </row>
    <row r="315" spans="1:156" s="16" customFormat="1" ht="27.75" thickBot="1" x14ac:dyDescent="0.25">
      <c r="A315" s="10">
        <v>304</v>
      </c>
      <c r="B315" s="228" t="s">
        <v>4061</v>
      </c>
      <c r="C315" s="229" t="s">
        <v>4053</v>
      </c>
      <c r="D315" s="46">
        <v>2015</v>
      </c>
      <c r="E315" s="46">
        <v>1</v>
      </c>
      <c r="F315" s="230">
        <v>1341</v>
      </c>
      <c r="G315" s="230">
        <v>536</v>
      </c>
      <c r="H315" s="231" t="s">
        <v>12</v>
      </c>
      <c r="I315" s="243"/>
      <c r="EN315"/>
      <c r="EO315"/>
      <c r="EP315"/>
      <c r="EQ315"/>
      <c r="ER315"/>
      <c r="ES315"/>
      <c r="ET315"/>
      <c r="EU315"/>
      <c r="EV315"/>
      <c r="EW315"/>
      <c r="EX315"/>
      <c r="EY315"/>
      <c r="EZ315"/>
    </row>
    <row r="316" spans="1:156" s="16" customFormat="1" ht="14.25" thickBot="1" x14ac:dyDescent="0.25">
      <c r="A316" s="234"/>
      <c r="B316" s="235" t="s">
        <v>4062</v>
      </c>
      <c r="C316" s="236"/>
      <c r="D316" s="237"/>
      <c r="E316" s="238"/>
      <c r="F316" s="239"/>
      <c r="G316" s="239"/>
      <c r="H316" s="240"/>
      <c r="I316" s="241"/>
      <c r="EN316"/>
      <c r="EO316"/>
      <c r="EP316"/>
      <c r="EQ316"/>
      <c r="ER316"/>
      <c r="ES316"/>
      <c r="ET316"/>
      <c r="EU316"/>
      <c r="EV316"/>
      <c r="EW316"/>
      <c r="EX316"/>
      <c r="EY316"/>
      <c r="EZ316"/>
    </row>
    <row r="317" spans="1:156" s="16" customFormat="1" ht="27" x14ac:dyDescent="0.2">
      <c r="A317" s="10">
        <v>305</v>
      </c>
      <c r="B317" s="224" t="s">
        <v>4063</v>
      </c>
      <c r="C317" s="55" t="s">
        <v>4064</v>
      </c>
      <c r="D317" s="40">
        <v>2007</v>
      </c>
      <c r="E317" s="40">
        <v>1</v>
      </c>
      <c r="F317" s="225">
        <v>1150</v>
      </c>
      <c r="G317" s="225">
        <v>0</v>
      </c>
      <c r="H317" s="226" t="s">
        <v>187</v>
      </c>
      <c r="I317" s="18"/>
      <c r="EN317"/>
      <c r="EO317"/>
      <c r="EP317"/>
      <c r="EQ317"/>
      <c r="ER317"/>
      <c r="ES317"/>
      <c r="ET317"/>
      <c r="EU317"/>
      <c r="EV317"/>
      <c r="EW317"/>
      <c r="EX317"/>
      <c r="EY317"/>
      <c r="EZ317"/>
    </row>
    <row r="318" spans="1:156" s="16" customFormat="1" ht="27" x14ac:dyDescent="0.2">
      <c r="A318" s="10">
        <v>306</v>
      </c>
      <c r="B318" s="229" t="s">
        <v>4065</v>
      </c>
      <c r="C318" s="49" t="s">
        <v>4066</v>
      </c>
      <c r="D318" s="40">
        <v>2007</v>
      </c>
      <c r="E318" s="40">
        <v>1</v>
      </c>
      <c r="F318" s="225">
        <v>1700</v>
      </c>
      <c r="G318" s="225">
        <v>0</v>
      </c>
      <c r="H318" s="226" t="s">
        <v>1490</v>
      </c>
      <c r="I318" s="18"/>
      <c r="EN318"/>
      <c r="EO318"/>
      <c r="EP318"/>
      <c r="EQ318"/>
      <c r="ER318"/>
      <c r="ES318"/>
      <c r="ET318"/>
      <c r="EU318"/>
      <c r="EV318"/>
      <c r="EW318"/>
      <c r="EX318"/>
      <c r="EY318"/>
      <c r="EZ318"/>
    </row>
    <row r="319" spans="1:156" s="16" customFormat="1" ht="27" x14ac:dyDescent="0.2">
      <c r="A319" s="10">
        <v>307</v>
      </c>
      <c r="B319" s="229" t="s">
        <v>4067</v>
      </c>
      <c r="C319" s="49" t="s">
        <v>4068</v>
      </c>
      <c r="D319" s="40">
        <v>2007</v>
      </c>
      <c r="E319" s="40">
        <v>1</v>
      </c>
      <c r="F319" s="225">
        <v>2095</v>
      </c>
      <c r="G319" s="225">
        <v>0</v>
      </c>
      <c r="H319" s="226" t="s">
        <v>1490</v>
      </c>
      <c r="I319" s="18"/>
      <c r="EN319"/>
      <c r="EO319"/>
      <c r="EP319"/>
      <c r="EQ319"/>
      <c r="ER319"/>
      <c r="ES319"/>
      <c r="ET319"/>
      <c r="EU319"/>
      <c r="EV319"/>
      <c r="EW319"/>
      <c r="EX319"/>
      <c r="EY319"/>
      <c r="EZ319"/>
    </row>
    <row r="320" spans="1:156" s="16" customFormat="1" ht="27" x14ac:dyDescent="0.2">
      <c r="A320" s="10">
        <v>308</v>
      </c>
      <c r="B320" s="229" t="s">
        <v>4069</v>
      </c>
      <c r="C320" s="49" t="s">
        <v>4070</v>
      </c>
      <c r="D320" s="40">
        <v>2007</v>
      </c>
      <c r="E320" s="40">
        <v>1</v>
      </c>
      <c r="F320" s="225">
        <v>2283</v>
      </c>
      <c r="G320" s="225">
        <v>0</v>
      </c>
      <c r="H320" s="226" t="s">
        <v>1490</v>
      </c>
      <c r="I320" s="18"/>
      <c r="EN320"/>
      <c r="EO320"/>
      <c r="EP320"/>
      <c r="EQ320"/>
      <c r="ER320"/>
      <c r="ES320"/>
      <c r="ET320"/>
      <c r="EU320"/>
      <c r="EV320"/>
      <c r="EW320"/>
      <c r="EX320"/>
      <c r="EY320"/>
      <c r="EZ320"/>
    </row>
    <row r="321" spans="1:156" s="16" customFormat="1" ht="27" x14ac:dyDescent="0.2">
      <c r="A321" s="10">
        <v>309</v>
      </c>
      <c r="B321" s="229" t="s">
        <v>4071</v>
      </c>
      <c r="C321" s="49" t="s">
        <v>4072</v>
      </c>
      <c r="D321" s="40">
        <v>2007</v>
      </c>
      <c r="E321" s="40">
        <v>1</v>
      </c>
      <c r="F321" s="225">
        <v>1499</v>
      </c>
      <c r="G321" s="225">
        <v>0</v>
      </c>
      <c r="H321" s="226" t="s">
        <v>14</v>
      </c>
      <c r="I321" s="18"/>
      <c r="EN321"/>
      <c r="EO321"/>
      <c r="EP321"/>
      <c r="EQ321"/>
      <c r="ER321"/>
      <c r="ES321"/>
      <c r="ET321"/>
      <c r="EU321"/>
      <c r="EV321"/>
      <c r="EW321"/>
      <c r="EX321"/>
      <c r="EY321"/>
      <c r="EZ321"/>
    </row>
    <row r="322" spans="1:156" s="16" customFormat="1" ht="27" x14ac:dyDescent="0.2">
      <c r="A322" s="10">
        <v>310</v>
      </c>
      <c r="B322" s="229" t="s">
        <v>4073</v>
      </c>
      <c r="C322" s="49" t="s">
        <v>4074</v>
      </c>
      <c r="D322" s="40">
        <v>2007</v>
      </c>
      <c r="E322" s="40">
        <v>1</v>
      </c>
      <c r="F322" s="225">
        <v>1215</v>
      </c>
      <c r="G322" s="225">
        <v>0</v>
      </c>
      <c r="H322" s="226" t="s">
        <v>14</v>
      </c>
      <c r="I322" s="18"/>
      <c r="EN322"/>
      <c r="EO322"/>
      <c r="EP322"/>
      <c r="EQ322"/>
      <c r="ER322"/>
      <c r="ES322"/>
      <c r="ET322"/>
      <c r="EU322"/>
      <c r="EV322"/>
      <c r="EW322"/>
      <c r="EX322"/>
      <c r="EY322"/>
      <c r="EZ322"/>
    </row>
    <row r="323" spans="1:156" s="16" customFormat="1" ht="27" x14ac:dyDescent="0.2">
      <c r="A323" s="10">
        <v>311</v>
      </c>
      <c r="B323" s="229" t="s">
        <v>4075</v>
      </c>
      <c r="C323" s="49" t="s">
        <v>4076</v>
      </c>
      <c r="D323" s="40">
        <v>2007</v>
      </c>
      <c r="E323" s="40">
        <v>1</v>
      </c>
      <c r="F323" s="225">
        <v>1031</v>
      </c>
      <c r="G323" s="225">
        <v>0</v>
      </c>
      <c r="H323" s="226" t="s">
        <v>14</v>
      </c>
      <c r="I323" s="18"/>
      <c r="EN323"/>
      <c r="EO323"/>
      <c r="EP323"/>
      <c r="EQ323"/>
      <c r="ER323"/>
      <c r="ES323"/>
      <c r="ET323"/>
      <c r="EU323"/>
      <c r="EV323"/>
      <c r="EW323"/>
      <c r="EX323"/>
      <c r="EY323"/>
      <c r="EZ323"/>
    </row>
    <row r="324" spans="1:156" s="16" customFormat="1" ht="27" x14ac:dyDescent="0.2">
      <c r="A324" s="10">
        <v>312</v>
      </c>
      <c r="B324" s="229" t="s">
        <v>4077</v>
      </c>
      <c r="C324" s="49" t="s">
        <v>4078</v>
      </c>
      <c r="D324" s="40">
        <v>2008</v>
      </c>
      <c r="E324" s="40">
        <v>1</v>
      </c>
      <c r="F324" s="225">
        <v>2159</v>
      </c>
      <c r="G324" s="225">
        <v>0</v>
      </c>
      <c r="H324" s="226" t="s">
        <v>1490</v>
      </c>
      <c r="I324" s="18"/>
      <c r="EN324"/>
      <c r="EO324"/>
      <c r="EP324"/>
      <c r="EQ324"/>
      <c r="ER324"/>
      <c r="ES324"/>
      <c r="ET324"/>
      <c r="EU324"/>
      <c r="EV324"/>
      <c r="EW324"/>
      <c r="EX324"/>
      <c r="EY324"/>
      <c r="EZ324"/>
    </row>
    <row r="325" spans="1:156" s="16" customFormat="1" ht="27" x14ac:dyDescent="0.2">
      <c r="A325" s="10">
        <v>313</v>
      </c>
      <c r="B325" s="229" t="s">
        <v>4079</v>
      </c>
      <c r="C325" s="49" t="s">
        <v>4080</v>
      </c>
      <c r="D325" s="40">
        <v>2008</v>
      </c>
      <c r="E325" s="40">
        <v>1</v>
      </c>
      <c r="F325" s="225">
        <v>1367</v>
      </c>
      <c r="G325" s="225">
        <v>0</v>
      </c>
      <c r="H325" s="226" t="s">
        <v>1490</v>
      </c>
      <c r="I325" s="18"/>
      <c r="EN325"/>
      <c r="EO325"/>
      <c r="EP325"/>
      <c r="EQ325"/>
      <c r="ER325"/>
      <c r="ES325"/>
      <c r="ET325"/>
      <c r="EU325"/>
      <c r="EV325"/>
      <c r="EW325"/>
      <c r="EX325"/>
      <c r="EY325"/>
      <c r="EZ325"/>
    </row>
    <row r="326" spans="1:156" s="16" customFormat="1" ht="27" x14ac:dyDescent="0.2">
      <c r="A326" s="10">
        <v>314</v>
      </c>
      <c r="B326" s="229" t="s">
        <v>4081</v>
      </c>
      <c r="C326" s="49" t="s">
        <v>4082</v>
      </c>
      <c r="D326" s="40">
        <v>2009</v>
      </c>
      <c r="E326" s="40">
        <v>1</v>
      </c>
      <c r="F326" s="225">
        <v>2021</v>
      </c>
      <c r="G326" s="225">
        <v>0</v>
      </c>
      <c r="H326" s="226" t="s">
        <v>1490</v>
      </c>
      <c r="I326" s="18"/>
      <c r="EN326"/>
      <c r="EO326"/>
      <c r="EP326"/>
      <c r="EQ326"/>
      <c r="ER326"/>
      <c r="ES326"/>
      <c r="ET326"/>
      <c r="EU326"/>
      <c r="EV326"/>
      <c r="EW326"/>
      <c r="EX326"/>
      <c r="EY326"/>
      <c r="EZ326"/>
    </row>
    <row r="327" spans="1:156" s="16" customFormat="1" ht="27" x14ac:dyDescent="0.2">
      <c r="A327" s="10">
        <v>315</v>
      </c>
      <c r="B327" s="229" t="s">
        <v>4083</v>
      </c>
      <c r="C327" s="49" t="s">
        <v>4084</v>
      </c>
      <c r="D327" s="40">
        <v>2009</v>
      </c>
      <c r="E327" s="40">
        <v>1</v>
      </c>
      <c r="F327" s="225">
        <v>1748</v>
      </c>
      <c r="G327" s="225">
        <v>0</v>
      </c>
      <c r="H327" s="226" t="s">
        <v>1490</v>
      </c>
      <c r="I327" s="18"/>
      <c r="EN327"/>
      <c r="EO327"/>
      <c r="EP327"/>
      <c r="EQ327"/>
      <c r="ER327"/>
      <c r="ES327"/>
      <c r="ET327"/>
      <c r="EU327"/>
      <c r="EV327"/>
      <c r="EW327"/>
      <c r="EX327"/>
      <c r="EY327"/>
      <c r="EZ327"/>
    </row>
    <row r="328" spans="1:156" s="16" customFormat="1" ht="27" x14ac:dyDescent="0.2">
      <c r="A328" s="10">
        <v>316</v>
      </c>
      <c r="B328" s="229" t="s">
        <v>4085</v>
      </c>
      <c r="C328" s="49" t="s">
        <v>4086</v>
      </c>
      <c r="D328" s="40">
        <v>2009</v>
      </c>
      <c r="E328" s="40">
        <v>1</v>
      </c>
      <c r="F328" s="225">
        <v>1567</v>
      </c>
      <c r="G328" s="225">
        <v>0</v>
      </c>
      <c r="H328" s="226" t="s">
        <v>1490</v>
      </c>
      <c r="I328" s="18"/>
      <c r="EN328"/>
      <c r="EO328"/>
      <c r="EP328"/>
      <c r="EQ328"/>
      <c r="ER328"/>
      <c r="ES328"/>
      <c r="ET328"/>
      <c r="EU328"/>
      <c r="EV328"/>
      <c r="EW328"/>
      <c r="EX328"/>
      <c r="EY328"/>
      <c r="EZ328"/>
    </row>
    <row r="329" spans="1:156" s="16" customFormat="1" ht="27" x14ac:dyDescent="0.2">
      <c r="A329" s="10">
        <v>317</v>
      </c>
      <c r="B329" s="229" t="s">
        <v>4087</v>
      </c>
      <c r="C329" s="49" t="s">
        <v>4066</v>
      </c>
      <c r="D329" s="40">
        <v>2009</v>
      </c>
      <c r="E329" s="40">
        <v>1</v>
      </c>
      <c r="F329" s="225">
        <v>1600</v>
      </c>
      <c r="G329" s="225">
        <v>0</v>
      </c>
      <c r="H329" s="226" t="s">
        <v>1490</v>
      </c>
      <c r="I329" s="18"/>
      <c r="EN329"/>
      <c r="EO329"/>
      <c r="EP329"/>
      <c r="EQ329"/>
      <c r="ER329"/>
      <c r="ES329"/>
      <c r="ET329"/>
      <c r="EU329"/>
      <c r="EV329"/>
      <c r="EW329"/>
      <c r="EX329"/>
      <c r="EY329"/>
      <c r="EZ329"/>
    </row>
    <row r="330" spans="1:156" s="16" customFormat="1" ht="27" x14ac:dyDescent="0.2">
      <c r="A330" s="10">
        <v>318</v>
      </c>
      <c r="B330" s="229" t="s">
        <v>4088</v>
      </c>
      <c r="C330" s="49" t="s">
        <v>4089</v>
      </c>
      <c r="D330" s="40">
        <v>2009</v>
      </c>
      <c r="E330" s="40">
        <v>1</v>
      </c>
      <c r="F330" s="225">
        <v>2676</v>
      </c>
      <c r="G330" s="225">
        <v>0</v>
      </c>
      <c r="H330" s="226" t="s">
        <v>187</v>
      </c>
      <c r="I330" s="18"/>
      <c r="EN330"/>
      <c r="EO330"/>
      <c r="EP330"/>
      <c r="EQ330"/>
      <c r="ER330"/>
      <c r="ES330"/>
      <c r="ET330"/>
      <c r="EU330"/>
      <c r="EV330"/>
      <c r="EW330"/>
      <c r="EX330"/>
      <c r="EY330"/>
      <c r="EZ330"/>
    </row>
    <row r="331" spans="1:156" s="16" customFormat="1" ht="27" x14ac:dyDescent="0.2">
      <c r="A331" s="10">
        <v>319</v>
      </c>
      <c r="B331" s="229" t="s">
        <v>4090</v>
      </c>
      <c r="C331" s="49" t="s">
        <v>4089</v>
      </c>
      <c r="D331" s="40">
        <v>2009</v>
      </c>
      <c r="E331" s="40">
        <v>1</v>
      </c>
      <c r="F331" s="225">
        <v>3568</v>
      </c>
      <c r="G331" s="225">
        <v>0</v>
      </c>
      <c r="H331" s="226" t="s">
        <v>1490</v>
      </c>
      <c r="I331" s="18"/>
      <c r="EN331"/>
      <c r="EO331"/>
      <c r="EP331"/>
      <c r="EQ331"/>
      <c r="ER331"/>
      <c r="ES331"/>
      <c r="ET331"/>
      <c r="EU331"/>
      <c r="EV331"/>
      <c r="EW331"/>
      <c r="EX331"/>
      <c r="EY331"/>
      <c r="EZ331"/>
    </row>
    <row r="332" spans="1:156" s="16" customFormat="1" ht="27" x14ac:dyDescent="0.2">
      <c r="A332" s="10">
        <v>320</v>
      </c>
      <c r="B332" s="229" t="s">
        <v>2543</v>
      </c>
      <c r="C332" s="49" t="s">
        <v>4089</v>
      </c>
      <c r="D332" s="40">
        <v>2010</v>
      </c>
      <c r="E332" s="40">
        <v>1</v>
      </c>
      <c r="F332" s="225">
        <v>2698</v>
      </c>
      <c r="G332" s="225">
        <v>0</v>
      </c>
      <c r="H332" s="226" t="s">
        <v>187</v>
      </c>
      <c r="I332" s="18"/>
      <c r="EN332"/>
      <c r="EO332"/>
      <c r="EP332"/>
      <c r="EQ332"/>
      <c r="ER332"/>
      <c r="ES332"/>
      <c r="ET332"/>
      <c r="EU332"/>
      <c r="EV332"/>
      <c r="EW332"/>
      <c r="EX332"/>
      <c r="EY332"/>
      <c r="EZ332"/>
    </row>
    <row r="333" spans="1:156" s="16" customFormat="1" ht="27" x14ac:dyDescent="0.2">
      <c r="A333" s="10">
        <v>321</v>
      </c>
      <c r="B333" s="229" t="s">
        <v>4091</v>
      </c>
      <c r="C333" s="49" t="s">
        <v>4078</v>
      </c>
      <c r="D333" s="40">
        <v>2010</v>
      </c>
      <c r="E333" s="40">
        <v>1</v>
      </c>
      <c r="F333" s="225">
        <v>1850</v>
      </c>
      <c r="G333" s="225">
        <v>0</v>
      </c>
      <c r="H333" s="226" t="s">
        <v>1490</v>
      </c>
      <c r="I333" s="18"/>
      <c r="EN333"/>
      <c r="EO333"/>
      <c r="EP333"/>
      <c r="EQ333"/>
      <c r="ER333"/>
      <c r="ES333"/>
      <c r="ET333"/>
      <c r="EU333"/>
      <c r="EV333"/>
      <c r="EW333"/>
      <c r="EX333"/>
      <c r="EY333"/>
      <c r="EZ333"/>
    </row>
    <row r="334" spans="1:156" s="16" customFormat="1" ht="27" x14ac:dyDescent="0.2">
      <c r="A334" s="10">
        <v>322</v>
      </c>
      <c r="B334" s="229" t="s">
        <v>2185</v>
      </c>
      <c r="C334" s="49" t="s">
        <v>4092</v>
      </c>
      <c r="D334" s="40">
        <v>2010</v>
      </c>
      <c r="E334" s="40">
        <v>1</v>
      </c>
      <c r="F334" s="225">
        <v>1403</v>
      </c>
      <c r="G334" s="225">
        <v>110000</v>
      </c>
      <c r="H334" s="226" t="s">
        <v>1490</v>
      </c>
      <c r="I334" s="18"/>
      <c r="EN334"/>
      <c r="EO334"/>
      <c r="EP334"/>
      <c r="EQ334"/>
      <c r="ER334"/>
      <c r="ES334"/>
      <c r="ET334"/>
      <c r="EU334"/>
      <c r="EV334"/>
      <c r="EW334"/>
      <c r="EX334"/>
      <c r="EY334"/>
      <c r="EZ334"/>
    </row>
    <row r="335" spans="1:156" s="16" customFormat="1" ht="27" x14ac:dyDescent="0.2">
      <c r="A335" s="10">
        <v>323</v>
      </c>
      <c r="B335" s="229" t="s">
        <v>4093</v>
      </c>
      <c r="C335" s="49" t="s">
        <v>4094</v>
      </c>
      <c r="D335" s="40">
        <v>2010</v>
      </c>
      <c r="E335" s="40">
        <v>1</v>
      </c>
      <c r="F335" s="225">
        <v>3761</v>
      </c>
      <c r="G335" s="225">
        <v>0</v>
      </c>
      <c r="H335" s="226" t="s">
        <v>1490</v>
      </c>
      <c r="I335" s="18"/>
      <c r="EN335"/>
      <c r="EO335"/>
      <c r="EP335"/>
      <c r="EQ335"/>
      <c r="ER335"/>
      <c r="ES335"/>
      <c r="ET335"/>
      <c r="EU335"/>
      <c r="EV335"/>
      <c r="EW335"/>
      <c r="EX335"/>
      <c r="EY335"/>
      <c r="EZ335"/>
    </row>
    <row r="336" spans="1:156" s="16" customFormat="1" ht="27" x14ac:dyDescent="0.2">
      <c r="A336" s="10">
        <v>324</v>
      </c>
      <c r="B336" s="229" t="s">
        <v>4095</v>
      </c>
      <c r="C336" s="49" t="s">
        <v>4096</v>
      </c>
      <c r="D336" s="40">
        <v>2011</v>
      </c>
      <c r="E336" s="40">
        <v>1</v>
      </c>
      <c r="F336" s="225">
        <v>1039</v>
      </c>
      <c r="G336" s="225">
        <v>54</v>
      </c>
      <c r="H336" s="226" t="s">
        <v>1490</v>
      </c>
      <c r="I336" s="18"/>
      <c r="EN336"/>
      <c r="EO336"/>
      <c r="EP336"/>
      <c r="EQ336"/>
      <c r="ER336"/>
      <c r="ES336"/>
      <c r="ET336"/>
      <c r="EU336"/>
      <c r="EV336"/>
      <c r="EW336"/>
      <c r="EX336"/>
      <c r="EY336"/>
      <c r="EZ336"/>
    </row>
    <row r="337" spans="1:156" s="16" customFormat="1" ht="27" x14ac:dyDescent="0.2">
      <c r="A337" s="10">
        <v>325</v>
      </c>
      <c r="B337" s="229" t="s">
        <v>4097</v>
      </c>
      <c r="C337" s="49" t="s">
        <v>4098</v>
      </c>
      <c r="D337" s="40">
        <v>2011</v>
      </c>
      <c r="E337" s="40">
        <v>1</v>
      </c>
      <c r="F337" s="225">
        <v>2280</v>
      </c>
      <c r="G337" s="225">
        <v>0</v>
      </c>
      <c r="H337" s="226" t="s">
        <v>1490</v>
      </c>
      <c r="I337" s="18"/>
      <c r="EN337"/>
      <c r="EO337"/>
      <c r="EP337"/>
      <c r="EQ337"/>
      <c r="ER337"/>
      <c r="ES337"/>
      <c r="ET337"/>
      <c r="EU337"/>
      <c r="EV337"/>
      <c r="EW337"/>
      <c r="EX337"/>
      <c r="EY337"/>
      <c r="EZ337"/>
    </row>
    <row r="338" spans="1:156" s="16" customFormat="1" ht="27" x14ac:dyDescent="0.2">
      <c r="A338" s="10">
        <v>326</v>
      </c>
      <c r="B338" s="229" t="s">
        <v>4099</v>
      </c>
      <c r="C338" s="49" t="s">
        <v>4100</v>
      </c>
      <c r="D338" s="40">
        <v>2011</v>
      </c>
      <c r="E338" s="40">
        <v>1</v>
      </c>
      <c r="F338" s="225">
        <v>1470</v>
      </c>
      <c r="G338" s="225">
        <v>91</v>
      </c>
      <c r="H338" s="226" t="s">
        <v>3904</v>
      </c>
      <c r="I338" s="18"/>
      <c r="EN338"/>
      <c r="EO338"/>
      <c r="EP338"/>
      <c r="EQ338"/>
      <c r="ER338"/>
      <c r="ES338"/>
      <c r="ET338"/>
      <c r="EU338"/>
      <c r="EV338"/>
      <c r="EW338"/>
      <c r="EX338"/>
      <c r="EY338"/>
      <c r="EZ338"/>
    </row>
    <row r="339" spans="1:156" s="16" customFormat="1" ht="27" x14ac:dyDescent="0.2">
      <c r="A339" s="10">
        <v>327</v>
      </c>
      <c r="B339" s="229" t="s">
        <v>4101</v>
      </c>
      <c r="C339" s="49" t="s">
        <v>4102</v>
      </c>
      <c r="D339" s="40">
        <v>2011</v>
      </c>
      <c r="E339" s="40">
        <v>1</v>
      </c>
      <c r="F339" s="225">
        <v>1010</v>
      </c>
      <c r="G339" s="225">
        <v>115</v>
      </c>
      <c r="H339" s="226" t="s">
        <v>1490</v>
      </c>
      <c r="I339" s="18"/>
      <c r="EN339"/>
      <c r="EO339"/>
      <c r="EP339"/>
      <c r="EQ339"/>
      <c r="ER339"/>
      <c r="ES339"/>
      <c r="ET339"/>
      <c r="EU339"/>
      <c r="EV339"/>
      <c r="EW339"/>
      <c r="EX339"/>
      <c r="EY339"/>
      <c r="EZ339"/>
    </row>
    <row r="340" spans="1:156" s="16" customFormat="1" ht="27" x14ac:dyDescent="0.2">
      <c r="A340" s="10">
        <v>328</v>
      </c>
      <c r="B340" s="229" t="s">
        <v>4103</v>
      </c>
      <c r="C340" s="49" t="s">
        <v>4104</v>
      </c>
      <c r="D340" s="40">
        <v>2011</v>
      </c>
      <c r="E340" s="40">
        <v>1</v>
      </c>
      <c r="F340" s="225">
        <v>1800</v>
      </c>
      <c r="G340" s="225">
        <v>224</v>
      </c>
      <c r="H340" s="226" t="s">
        <v>3904</v>
      </c>
      <c r="I340" s="18"/>
      <c r="EN340"/>
      <c r="EO340"/>
      <c r="EP340"/>
      <c r="EQ340"/>
      <c r="ER340"/>
      <c r="ES340"/>
      <c r="ET340"/>
      <c r="EU340"/>
      <c r="EV340"/>
      <c r="EW340"/>
      <c r="EX340"/>
      <c r="EY340"/>
      <c r="EZ340"/>
    </row>
    <row r="341" spans="1:156" s="16" customFormat="1" ht="13.5" x14ac:dyDescent="0.2">
      <c r="A341" s="10">
        <v>329</v>
      </c>
      <c r="B341" s="229" t="s">
        <v>4101</v>
      </c>
      <c r="C341" s="49" t="s">
        <v>4105</v>
      </c>
      <c r="D341" s="46">
        <v>2012</v>
      </c>
      <c r="E341" s="46">
        <v>1</v>
      </c>
      <c r="F341" s="230">
        <v>1300</v>
      </c>
      <c r="G341" s="230">
        <v>203</v>
      </c>
      <c r="H341" s="231" t="s">
        <v>14</v>
      </c>
      <c r="I341" s="18"/>
      <c r="EN341"/>
      <c r="EO341"/>
      <c r="EP341"/>
      <c r="EQ341"/>
      <c r="ER341"/>
      <c r="ES341"/>
      <c r="ET341"/>
      <c r="EU341"/>
      <c r="EV341"/>
      <c r="EW341"/>
      <c r="EX341"/>
      <c r="EY341"/>
      <c r="EZ341"/>
    </row>
    <row r="342" spans="1:156" s="16" customFormat="1" ht="27" x14ac:dyDescent="0.2">
      <c r="A342" s="10">
        <v>330</v>
      </c>
      <c r="B342" s="229" t="s">
        <v>4106</v>
      </c>
      <c r="C342" s="49" t="s">
        <v>4107</v>
      </c>
      <c r="D342" s="46">
        <v>2012</v>
      </c>
      <c r="E342" s="46">
        <v>1</v>
      </c>
      <c r="F342" s="230">
        <v>1842</v>
      </c>
      <c r="G342" s="230">
        <v>1132</v>
      </c>
      <c r="H342" s="231" t="s">
        <v>118</v>
      </c>
      <c r="I342" s="18"/>
      <c r="EN342"/>
      <c r="EO342"/>
      <c r="EP342"/>
      <c r="EQ342"/>
      <c r="ER342"/>
      <c r="ES342"/>
      <c r="ET342"/>
      <c r="EU342"/>
      <c r="EV342"/>
      <c r="EW342"/>
      <c r="EX342"/>
      <c r="EY342"/>
      <c r="EZ342"/>
    </row>
    <row r="343" spans="1:156" s="16" customFormat="1" ht="27" x14ac:dyDescent="0.2">
      <c r="A343" s="10">
        <v>331</v>
      </c>
      <c r="B343" s="229" t="s">
        <v>4101</v>
      </c>
      <c r="C343" s="49" t="s">
        <v>4108</v>
      </c>
      <c r="D343" s="46">
        <v>2012</v>
      </c>
      <c r="E343" s="46">
        <v>1</v>
      </c>
      <c r="F343" s="230">
        <v>1797</v>
      </c>
      <c r="G343" s="230">
        <v>318</v>
      </c>
      <c r="H343" s="231" t="s">
        <v>118</v>
      </c>
      <c r="I343" s="18"/>
      <c r="EN343"/>
      <c r="EO343"/>
      <c r="EP343"/>
      <c r="EQ343"/>
      <c r="ER343"/>
      <c r="ES343"/>
      <c r="ET343"/>
      <c r="EU343"/>
      <c r="EV343"/>
      <c r="EW343"/>
      <c r="EX343"/>
      <c r="EY343"/>
      <c r="EZ343"/>
    </row>
    <row r="344" spans="1:156" s="16" customFormat="1" ht="27" x14ac:dyDescent="0.2">
      <c r="A344" s="10">
        <v>332</v>
      </c>
      <c r="B344" s="229" t="s">
        <v>4109</v>
      </c>
      <c r="C344" s="49" t="s">
        <v>4110</v>
      </c>
      <c r="D344" s="46">
        <v>2012</v>
      </c>
      <c r="E344" s="46">
        <v>1</v>
      </c>
      <c r="F344" s="230">
        <v>1995</v>
      </c>
      <c r="G344" s="230">
        <v>353</v>
      </c>
      <c r="H344" s="231" t="s">
        <v>1490</v>
      </c>
      <c r="I344" s="18"/>
      <c r="EN344"/>
      <c r="EO344"/>
      <c r="EP344"/>
      <c r="EQ344"/>
      <c r="ER344"/>
      <c r="ES344"/>
      <c r="ET344"/>
      <c r="EU344"/>
      <c r="EV344"/>
      <c r="EW344"/>
      <c r="EX344"/>
      <c r="EY344"/>
      <c r="EZ344"/>
    </row>
    <row r="345" spans="1:156" s="16" customFormat="1" ht="27" x14ac:dyDescent="0.2">
      <c r="A345" s="10">
        <v>333</v>
      </c>
      <c r="B345" s="229" t="s">
        <v>4111</v>
      </c>
      <c r="C345" s="49" t="s">
        <v>4089</v>
      </c>
      <c r="D345" s="46">
        <v>2012</v>
      </c>
      <c r="E345" s="46">
        <v>1</v>
      </c>
      <c r="F345" s="230">
        <v>1521</v>
      </c>
      <c r="G345" s="230">
        <v>0</v>
      </c>
      <c r="H345" s="231" t="s">
        <v>1490</v>
      </c>
      <c r="I345" s="18"/>
      <c r="EN345"/>
      <c r="EO345"/>
      <c r="EP345"/>
      <c r="EQ345"/>
      <c r="ER345"/>
      <c r="ES345"/>
      <c r="ET345"/>
      <c r="EU345"/>
      <c r="EV345"/>
      <c r="EW345"/>
      <c r="EX345"/>
      <c r="EY345"/>
      <c r="EZ345"/>
    </row>
    <row r="346" spans="1:156" s="16" customFormat="1" ht="27" x14ac:dyDescent="0.2">
      <c r="A346" s="10">
        <v>334</v>
      </c>
      <c r="B346" s="229" t="s">
        <v>4112</v>
      </c>
      <c r="C346" s="49" t="s">
        <v>4100</v>
      </c>
      <c r="D346" s="46">
        <v>2012</v>
      </c>
      <c r="E346" s="46">
        <v>1</v>
      </c>
      <c r="F346" s="230">
        <v>4588</v>
      </c>
      <c r="G346" s="230">
        <v>1114</v>
      </c>
      <c r="H346" s="231" t="s">
        <v>1490</v>
      </c>
      <c r="I346" s="18"/>
      <c r="EN346"/>
      <c r="EO346"/>
      <c r="EP346"/>
      <c r="EQ346"/>
      <c r="ER346"/>
      <c r="ES346"/>
      <c r="ET346"/>
      <c r="EU346"/>
      <c r="EV346"/>
      <c r="EW346"/>
      <c r="EX346"/>
      <c r="EY346"/>
      <c r="EZ346"/>
    </row>
    <row r="347" spans="1:156" s="16" customFormat="1" ht="27" x14ac:dyDescent="0.2">
      <c r="A347" s="10">
        <v>335</v>
      </c>
      <c r="B347" s="229" t="s">
        <v>4113</v>
      </c>
      <c r="C347" s="49" t="s">
        <v>4114</v>
      </c>
      <c r="D347" s="46">
        <v>2013</v>
      </c>
      <c r="E347" s="46">
        <v>1</v>
      </c>
      <c r="F347" s="230">
        <v>2117</v>
      </c>
      <c r="G347" s="230">
        <v>1102</v>
      </c>
      <c r="H347" s="231" t="s">
        <v>187</v>
      </c>
      <c r="I347" s="18"/>
      <c r="EN347"/>
      <c r="EO347"/>
      <c r="EP347"/>
      <c r="EQ347"/>
      <c r="ER347"/>
      <c r="ES347"/>
      <c r="ET347"/>
      <c r="EU347"/>
      <c r="EV347"/>
      <c r="EW347"/>
      <c r="EX347"/>
      <c r="EY347"/>
      <c r="EZ347"/>
    </row>
    <row r="348" spans="1:156" s="16" customFormat="1" ht="27" x14ac:dyDescent="0.2">
      <c r="A348" s="10">
        <v>336</v>
      </c>
      <c r="B348" s="229" t="s">
        <v>4115</v>
      </c>
      <c r="C348" s="49" t="s">
        <v>4100</v>
      </c>
      <c r="D348" s="46">
        <v>2013</v>
      </c>
      <c r="E348" s="46">
        <v>1</v>
      </c>
      <c r="F348" s="230">
        <v>1783</v>
      </c>
      <c r="G348" s="230">
        <v>575</v>
      </c>
      <c r="H348" s="231" t="s">
        <v>3904</v>
      </c>
      <c r="I348" s="18"/>
      <c r="EN348"/>
      <c r="EO348"/>
      <c r="EP348"/>
      <c r="EQ348"/>
      <c r="ER348"/>
      <c r="ES348"/>
      <c r="ET348"/>
      <c r="EU348"/>
      <c r="EV348"/>
      <c r="EW348"/>
      <c r="EX348"/>
      <c r="EY348"/>
      <c r="EZ348"/>
    </row>
    <row r="349" spans="1:156" s="16" customFormat="1" ht="27" x14ac:dyDescent="0.2">
      <c r="A349" s="10">
        <v>337</v>
      </c>
      <c r="B349" s="229" t="s">
        <v>4116</v>
      </c>
      <c r="C349" s="49" t="s">
        <v>4117</v>
      </c>
      <c r="D349" s="46">
        <v>2013</v>
      </c>
      <c r="E349" s="46">
        <v>1</v>
      </c>
      <c r="F349" s="230">
        <v>1158</v>
      </c>
      <c r="G349" s="230">
        <v>0</v>
      </c>
      <c r="H349" s="231" t="s">
        <v>3904</v>
      </c>
      <c r="I349" s="18"/>
      <c r="EN349"/>
      <c r="EO349"/>
      <c r="EP349"/>
      <c r="EQ349"/>
      <c r="ER349"/>
      <c r="ES349"/>
      <c r="ET349"/>
      <c r="EU349"/>
      <c r="EV349"/>
      <c r="EW349"/>
      <c r="EX349"/>
      <c r="EY349"/>
      <c r="EZ349"/>
    </row>
    <row r="350" spans="1:156" s="16" customFormat="1" ht="27" x14ac:dyDescent="0.2">
      <c r="A350" s="10">
        <v>338</v>
      </c>
      <c r="B350" s="229" t="s">
        <v>4118</v>
      </c>
      <c r="C350" s="49" t="s">
        <v>4119</v>
      </c>
      <c r="D350" s="46">
        <v>2013</v>
      </c>
      <c r="E350" s="46">
        <v>1</v>
      </c>
      <c r="F350" s="230">
        <v>2499</v>
      </c>
      <c r="G350" s="230">
        <v>858</v>
      </c>
      <c r="H350" s="231" t="s">
        <v>1490</v>
      </c>
      <c r="I350" s="18"/>
      <c r="EN350"/>
      <c r="EO350"/>
      <c r="EP350"/>
      <c r="EQ350"/>
      <c r="ER350"/>
      <c r="ES350"/>
      <c r="ET350"/>
      <c r="EU350"/>
      <c r="EV350"/>
      <c r="EW350"/>
      <c r="EX350"/>
      <c r="EY350"/>
      <c r="EZ350"/>
    </row>
    <row r="351" spans="1:156" s="16" customFormat="1" ht="27" x14ac:dyDescent="0.2">
      <c r="A351" s="10">
        <v>339</v>
      </c>
      <c r="B351" s="229" t="s">
        <v>4101</v>
      </c>
      <c r="C351" s="49" t="s">
        <v>4119</v>
      </c>
      <c r="D351" s="46">
        <v>2013</v>
      </c>
      <c r="E351" s="46">
        <v>1</v>
      </c>
      <c r="F351" s="230">
        <v>1899</v>
      </c>
      <c r="G351" s="230">
        <v>692</v>
      </c>
      <c r="H351" s="231" t="s">
        <v>118</v>
      </c>
      <c r="I351" s="18"/>
      <c r="EN351"/>
      <c r="EO351"/>
      <c r="EP351"/>
      <c r="EQ351"/>
      <c r="ER351"/>
      <c r="ES351"/>
      <c r="ET351"/>
      <c r="EU351"/>
      <c r="EV351"/>
      <c r="EW351"/>
      <c r="EX351"/>
      <c r="EY351"/>
      <c r="EZ351"/>
    </row>
    <row r="352" spans="1:156" s="16" customFormat="1" ht="27" x14ac:dyDescent="0.2">
      <c r="A352" s="10">
        <v>340</v>
      </c>
      <c r="B352" s="229" t="s">
        <v>4097</v>
      </c>
      <c r="C352" s="49" t="s">
        <v>4119</v>
      </c>
      <c r="D352" s="46">
        <v>2013</v>
      </c>
      <c r="E352" s="46">
        <v>1</v>
      </c>
      <c r="F352" s="230">
        <v>10558</v>
      </c>
      <c r="G352" s="230">
        <v>6380</v>
      </c>
      <c r="H352" s="231" t="s">
        <v>12</v>
      </c>
      <c r="I352" s="18"/>
      <c r="EN352"/>
      <c r="EO352"/>
      <c r="EP352"/>
      <c r="EQ352"/>
      <c r="ER352"/>
      <c r="ES352"/>
      <c r="ET352"/>
      <c r="EU352"/>
      <c r="EV352"/>
      <c r="EW352"/>
      <c r="EX352"/>
      <c r="EY352"/>
      <c r="EZ352"/>
    </row>
    <row r="353" spans="1:156" s="16" customFormat="1" ht="27" x14ac:dyDescent="0.2">
      <c r="A353" s="10">
        <v>341</v>
      </c>
      <c r="B353" s="229" t="s">
        <v>4120</v>
      </c>
      <c r="C353" s="49" t="s">
        <v>4121</v>
      </c>
      <c r="D353" s="46">
        <v>2014</v>
      </c>
      <c r="E353" s="46">
        <v>1</v>
      </c>
      <c r="F353" s="230">
        <v>1827</v>
      </c>
      <c r="G353" s="230">
        <v>742</v>
      </c>
      <c r="H353" s="231" t="s">
        <v>3904</v>
      </c>
      <c r="I353" s="18"/>
      <c r="EN353"/>
      <c r="EO353"/>
      <c r="EP353"/>
      <c r="EQ353"/>
      <c r="ER353"/>
      <c r="ES353"/>
      <c r="ET353"/>
      <c r="EU353"/>
      <c r="EV353"/>
      <c r="EW353"/>
      <c r="EX353"/>
      <c r="EY353"/>
      <c r="EZ353"/>
    </row>
    <row r="354" spans="1:156" s="16" customFormat="1" ht="27" x14ac:dyDescent="0.2">
      <c r="A354" s="10">
        <v>342</v>
      </c>
      <c r="B354" s="229" t="s">
        <v>3986</v>
      </c>
      <c r="C354" s="49" t="s">
        <v>4122</v>
      </c>
      <c r="D354" s="46">
        <v>2014</v>
      </c>
      <c r="E354" s="46">
        <v>1</v>
      </c>
      <c r="F354" s="230">
        <v>6644</v>
      </c>
      <c r="G354" s="230">
        <v>2768</v>
      </c>
      <c r="H354" s="231" t="s">
        <v>1490</v>
      </c>
      <c r="I354" s="18"/>
      <c r="EN354"/>
      <c r="EO354"/>
      <c r="EP354"/>
      <c r="EQ354"/>
      <c r="ER354"/>
      <c r="ES354"/>
      <c r="ET354"/>
      <c r="EU354"/>
      <c r="EV354"/>
      <c r="EW354"/>
      <c r="EX354"/>
      <c r="EY354"/>
      <c r="EZ354"/>
    </row>
    <row r="355" spans="1:156" s="16" customFormat="1" ht="27" x14ac:dyDescent="0.2">
      <c r="A355" s="10">
        <v>343</v>
      </c>
      <c r="B355" s="49" t="s">
        <v>4123</v>
      </c>
      <c r="C355" s="49" t="s">
        <v>4124</v>
      </c>
      <c r="D355" s="46">
        <v>2014</v>
      </c>
      <c r="E355" s="46">
        <v>1</v>
      </c>
      <c r="F355" s="230">
        <v>1066</v>
      </c>
      <c r="G355" s="230">
        <v>889</v>
      </c>
      <c r="H355" s="231" t="s">
        <v>12</v>
      </c>
      <c r="I355" s="18"/>
      <c r="EN355"/>
      <c r="EO355"/>
      <c r="EP355"/>
      <c r="EQ355"/>
      <c r="ER355"/>
      <c r="ES355"/>
      <c r="ET355"/>
      <c r="EU355"/>
      <c r="EV355"/>
      <c r="EW355"/>
      <c r="EX355"/>
      <c r="EY355"/>
      <c r="EZ355"/>
    </row>
    <row r="356" spans="1:156" s="16" customFormat="1" ht="27" x14ac:dyDescent="0.2">
      <c r="A356" s="10">
        <v>344</v>
      </c>
      <c r="B356" s="49" t="s">
        <v>4125</v>
      </c>
      <c r="C356" s="49" t="s">
        <v>4126</v>
      </c>
      <c r="D356" s="46">
        <v>2014</v>
      </c>
      <c r="E356" s="46">
        <v>1</v>
      </c>
      <c r="F356" s="230">
        <v>1181</v>
      </c>
      <c r="G356" s="230">
        <v>984</v>
      </c>
      <c r="H356" s="231" t="s">
        <v>12</v>
      </c>
      <c r="I356" s="18"/>
      <c r="EN356"/>
      <c r="EO356"/>
      <c r="EP356"/>
      <c r="EQ356"/>
      <c r="ER356"/>
      <c r="ES356"/>
      <c r="ET356"/>
      <c r="EU356"/>
      <c r="EV356"/>
      <c r="EW356"/>
      <c r="EX356"/>
      <c r="EY356"/>
      <c r="EZ356"/>
    </row>
    <row r="357" spans="1:156" s="16" customFormat="1" ht="27" x14ac:dyDescent="0.2">
      <c r="A357" s="10">
        <v>345</v>
      </c>
      <c r="B357" s="49" t="s">
        <v>2412</v>
      </c>
      <c r="C357" s="49" t="s">
        <v>4127</v>
      </c>
      <c r="D357" s="46">
        <v>2014</v>
      </c>
      <c r="E357" s="46">
        <v>1</v>
      </c>
      <c r="F357" s="230">
        <v>1272</v>
      </c>
      <c r="G357" s="230">
        <v>1060</v>
      </c>
      <c r="H357" s="231" t="s">
        <v>12</v>
      </c>
      <c r="I357" s="18"/>
      <c r="EN357"/>
      <c r="EO357"/>
      <c r="EP357"/>
      <c r="EQ357"/>
      <c r="ER357"/>
      <c r="ES357"/>
      <c r="ET357"/>
      <c r="EU357"/>
      <c r="EV357"/>
      <c r="EW357"/>
      <c r="EX357"/>
      <c r="EY357"/>
      <c r="EZ357"/>
    </row>
    <row r="358" spans="1:156" s="16" customFormat="1" ht="27" x14ac:dyDescent="0.2">
      <c r="A358" s="10">
        <v>346</v>
      </c>
      <c r="B358" s="229" t="s">
        <v>4128</v>
      </c>
      <c r="C358" s="49" t="s">
        <v>4100</v>
      </c>
      <c r="D358" s="46">
        <v>2014</v>
      </c>
      <c r="E358" s="46">
        <v>1</v>
      </c>
      <c r="F358" s="230">
        <v>1208</v>
      </c>
      <c r="G358" s="230">
        <v>0</v>
      </c>
      <c r="H358" s="231" t="s">
        <v>187</v>
      </c>
      <c r="I358" s="18"/>
      <c r="EN358"/>
      <c r="EO358"/>
      <c r="EP358"/>
      <c r="EQ358"/>
      <c r="ER358"/>
      <c r="ES358"/>
      <c r="ET358"/>
      <c r="EU358"/>
      <c r="EV358"/>
      <c r="EW358"/>
      <c r="EX358"/>
      <c r="EY358"/>
      <c r="EZ358"/>
    </row>
    <row r="359" spans="1:156" s="16" customFormat="1" ht="27" x14ac:dyDescent="0.2">
      <c r="A359" s="10">
        <v>347</v>
      </c>
      <c r="B359" s="229" t="s">
        <v>4129</v>
      </c>
      <c r="C359" s="49" t="s">
        <v>4130</v>
      </c>
      <c r="D359" s="46">
        <v>2014</v>
      </c>
      <c r="E359" s="46">
        <v>1</v>
      </c>
      <c r="F359" s="230">
        <v>1088</v>
      </c>
      <c r="G359" s="230">
        <v>0</v>
      </c>
      <c r="H359" s="231" t="s">
        <v>14</v>
      </c>
      <c r="I359" s="18"/>
      <c r="EN359"/>
      <c r="EO359"/>
      <c r="EP359"/>
      <c r="EQ359"/>
      <c r="ER359"/>
      <c r="ES359"/>
      <c r="ET359"/>
      <c r="EU359"/>
      <c r="EV359"/>
      <c r="EW359"/>
      <c r="EX359"/>
      <c r="EY359"/>
      <c r="EZ359"/>
    </row>
    <row r="360" spans="1:156" s="16" customFormat="1" ht="27" x14ac:dyDescent="0.2">
      <c r="A360" s="10">
        <v>348</v>
      </c>
      <c r="B360" s="229" t="s">
        <v>4131</v>
      </c>
      <c r="C360" s="49" t="s">
        <v>4132</v>
      </c>
      <c r="D360" s="46">
        <v>2014</v>
      </c>
      <c r="E360" s="46">
        <v>1</v>
      </c>
      <c r="F360" s="230">
        <v>1197</v>
      </c>
      <c r="G360" s="230">
        <v>0</v>
      </c>
      <c r="H360" s="231" t="s">
        <v>14</v>
      </c>
      <c r="I360" s="18"/>
      <c r="EN360"/>
      <c r="EO360"/>
      <c r="EP360"/>
      <c r="EQ360"/>
      <c r="ER360"/>
      <c r="ES360"/>
      <c r="ET360"/>
      <c r="EU360"/>
      <c r="EV360"/>
      <c r="EW360"/>
      <c r="EX360"/>
      <c r="EY360"/>
      <c r="EZ360"/>
    </row>
    <row r="361" spans="1:156" s="16" customFormat="1" ht="27" x14ac:dyDescent="0.2">
      <c r="A361" s="10">
        <v>349</v>
      </c>
      <c r="B361" s="229" t="s">
        <v>4133</v>
      </c>
      <c r="C361" s="49" t="s">
        <v>4134</v>
      </c>
      <c r="D361" s="46">
        <v>2015</v>
      </c>
      <c r="E361" s="46">
        <v>1</v>
      </c>
      <c r="F361" s="230">
        <v>1090</v>
      </c>
      <c r="G361" s="230">
        <v>90</v>
      </c>
      <c r="H361" s="231" t="s">
        <v>187</v>
      </c>
      <c r="I361" s="18"/>
      <c r="EN361"/>
      <c r="EO361"/>
      <c r="EP361"/>
      <c r="EQ361"/>
      <c r="ER361"/>
      <c r="ES361"/>
      <c r="ET361"/>
      <c r="EU361"/>
      <c r="EV361"/>
      <c r="EW361"/>
      <c r="EX361"/>
      <c r="EY361"/>
      <c r="EZ361"/>
    </row>
    <row r="362" spans="1:156" s="16" customFormat="1" ht="27" x14ac:dyDescent="0.2">
      <c r="A362" s="10">
        <v>350</v>
      </c>
      <c r="B362" s="229" t="s">
        <v>4135</v>
      </c>
      <c r="C362" s="49" t="s">
        <v>4136</v>
      </c>
      <c r="D362" s="46">
        <v>2015</v>
      </c>
      <c r="E362" s="46">
        <v>1</v>
      </c>
      <c r="F362" s="230">
        <v>1217</v>
      </c>
      <c r="G362" s="230">
        <v>735</v>
      </c>
      <c r="H362" s="231" t="s">
        <v>187</v>
      </c>
      <c r="I362" s="18"/>
      <c r="EN362"/>
      <c r="EO362"/>
      <c r="EP362"/>
      <c r="EQ362"/>
      <c r="ER362"/>
      <c r="ES362"/>
      <c r="ET362"/>
      <c r="EU362"/>
      <c r="EV362"/>
      <c r="EW362"/>
      <c r="EX362"/>
      <c r="EY362"/>
      <c r="EZ362"/>
    </row>
    <row r="363" spans="1:156" s="16" customFormat="1" ht="27" x14ac:dyDescent="0.2">
      <c r="A363" s="10">
        <v>351</v>
      </c>
      <c r="B363" s="229" t="s">
        <v>4137</v>
      </c>
      <c r="C363" s="49" t="s">
        <v>4138</v>
      </c>
      <c r="D363" s="46">
        <v>2015</v>
      </c>
      <c r="E363" s="46">
        <v>1</v>
      </c>
      <c r="F363" s="230">
        <v>2513</v>
      </c>
      <c r="G363" s="230">
        <v>641</v>
      </c>
      <c r="H363" s="231" t="s">
        <v>187</v>
      </c>
      <c r="I363" s="18"/>
      <c r="EN363"/>
      <c r="EO363"/>
      <c r="EP363"/>
      <c r="EQ363"/>
      <c r="ER363"/>
      <c r="ES363"/>
      <c r="ET363"/>
      <c r="EU363"/>
      <c r="EV363"/>
      <c r="EW363"/>
      <c r="EX363"/>
      <c r="EY363"/>
      <c r="EZ363"/>
    </row>
    <row r="364" spans="1:156" s="16" customFormat="1" ht="27" x14ac:dyDescent="0.2">
      <c r="A364" s="10">
        <v>352</v>
      </c>
      <c r="B364" s="229" t="s">
        <v>4139</v>
      </c>
      <c r="C364" s="49" t="s">
        <v>4134</v>
      </c>
      <c r="D364" s="46">
        <v>2016</v>
      </c>
      <c r="E364" s="46">
        <v>1</v>
      </c>
      <c r="F364" s="230">
        <v>1712</v>
      </c>
      <c r="G364" s="230">
        <v>606</v>
      </c>
      <c r="H364" s="231" t="s">
        <v>187</v>
      </c>
      <c r="I364" s="18"/>
      <c r="EN364"/>
      <c r="EO364"/>
      <c r="EP364"/>
      <c r="EQ364"/>
      <c r="ER364"/>
      <c r="ES364"/>
      <c r="ET364"/>
      <c r="EU364"/>
      <c r="EV364"/>
      <c r="EW364"/>
      <c r="EX364"/>
      <c r="EY364"/>
      <c r="EZ364"/>
    </row>
    <row r="365" spans="1:156" s="16" customFormat="1" ht="27" x14ac:dyDescent="0.2">
      <c r="A365" s="10">
        <v>353</v>
      </c>
      <c r="B365" s="229" t="s">
        <v>4140</v>
      </c>
      <c r="C365" s="49" t="s">
        <v>4141</v>
      </c>
      <c r="D365" s="46">
        <v>2017</v>
      </c>
      <c r="E365" s="46">
        <v>1</v>
      </c>
      <c r="F365" s="230">
        <v>1208</v>
      </c>
      <c r="G365" s="230">
        <v>805</v>
      </c>
      <c r="H365" s="231" t="s">
        <v>187</v>
      </c>
      <c r="I365" s="18"/>
      <c r="EN365"/>
      <c r="EO365"/>
      <c r="EP365"/>
      <c r="EQ365"/>
      <c r="ER365"/>
      <c r="ES365"/>
      <c r="ET365"/>
      <c r="EU365"/>
      <c r="EV365"/>
      <c r="EW365"/>
      <c r="EX365"/>
      <c r="EY365"/>
      <c r="EZ365"/>
    </row>
    <row r="366" spans="1:156" s="16" customFormat="1" ht="27" x14ac:dyDescent="0.2">
      <c r="A366" s="10">
        <v>354</v>
      </c>
      <c r="B366" s="229" t="s">
        <v>4140</v>
      </c>
      <c r="C366" s="49" t="s">
        <v>4141</v>
      </c>
      <c r="D366" s="46">
        <v>2017</v>
      </c>
      <c r="E366" s="46">
        <v>1</v>
      </c>
      <c r="F366" s="230">
        <v>1208</v>
      </c>
      <c r="G366" s="230">
        <v>805</v>
      </c>
      <c r="H366" s="231" t="s">
        <v>187</v>
      </c>
      <c r="I366" s="18"/>
      <c r="EN366"/>
      <c r="EO366"/>
      <c r="EP366"/>
      <c r="EQ366"/>
      <c r="ER366"/>
      <c r="ES366"/>
      <c r="ET366"/>
      <c r="EU366"/>
      <c r="EV366"/>
      <c r="EW366"/>
      <c r="EX366"/>
      <c r="EY366"/>
      <c r="EZ366"/>
    </row>
    <row r="367" spans="1:156" s="16" customFormat="1" ht="27" x14ac:dyDescent="0.2">
      <c r="A367" s="10">
        <v>355</v>
      </c>
      <c r="B367" s="229" t="s">
        <v>4142</v>
      </c>
      <c r="C367" s="49" t="s">
        <v>4143</v>
      </c>
      <c r="D367" s="46">
        <v>2017</v>
      </c>
      <c r="E367" s="46">
        <v>1</v>
      </c>
      <c r="F367" s="230">
        <v>1111</v>
      </c>
      <c r="G367" s="230">
        <v>836</v>
      </c>
      <c r="H367" s="231" t="s">
        <v>187</v>
      </c>
      <c r="I367" s="18"/>
      <c r="EN367"/>
      <c r="EO367"/>
      <c r="EP367"/>
      <c r="EQ367"/>
      <c r="ER367"/>
      <c r="ES367"/>
      <c r="ET367"/>
      <c r="EU367"/>
      <c r="EV367"/>
      <c r="EW367"/>
      <c r="EX367"/>
      <c r="EY367"/>
      <c r="EZ367"/>
    </row>
    <row r="368" spans="1:156" s="16" customFormat="1" ht="27" x14ac:dyDescent="0.2">
      <c r="A368" s="10">
        <v>356</v>
      </c>
      <c r="B368" s="229" t="s">
        <v>4144</v>
      </c>
      <c r="C368" s="49" t="s">
        <v>4136</v>
      </c>
      <c r="D368" s="46">
        <v>2017</v>
      </c>
      <c r="E368" s="46">
        <v>1</v>
      </c>
      <c r="F368" s="230">
        <v>5403</v>
      </c>
      <c r="G368" s="230">
        <v>4052</v>
      </c>
      <c r="H368" s="231" t="s">
        <v>187</v>
      </c>
      <c r="I368" s="18"/>
      <c r="EN368"/>
      <c r="EO368"/>
      <c r="EP368"/>
      <c r="EQ368"/>
      <c r="ER368"/>
      <c r="ES368"/>
      <c r="ET368"/>
      <c r="EU368"/>
      <c r="EV368"/>
      <c r="EW368"/>
      <c r="EX368"/>
      <c r="EY368"/>
      <c r="EZ368"/>
    </row>
    <row r="369" spans="1:156" s="16" customFormat="1" ht="27" x14ac:dyDescent="0.2">
      <c r="A369" s="10">
        <v>357</v>
      </c>
      <c r="B369" s="229" t="s">
        <v>4145</v>
      </c>
      <c r="C369" s="49" t="s">
        <v>4146</v>
      </c>
      <c r="D369" s="46">
        <v>2017</v>
      </c>
      <c r="E369" s="46">
        <v>1</v>
      </c>
      <c r="F369" s="230">
        <v>2396</v>
      </c>
      <c r="G369" s="230">
        <v>1797</v>
      </c>
      <c r="H369" s="231" t="s">
        <v>187</v>
      </c>
      <c r="I369" s="18"/>
      <c r="EN369"/>
      <c r="EO369"/>
      <c r="EP369"/>
      <c r="EQ369"/>
      <c r="ER369"/>
      <c r="ES369"/>
      <c r="ET369"/>
      <c r="EU369"/>
      <c r="EV369"/>
      <c r="EW369"/>
      <c r="EX369"/>
      <c r="EY369"/>
      <c r="EZ369"/>
    </row>
    <row r="370" spans="1:156" s="16" customFormat="1" ht="27.75" thickBot="1" x14ac:dyDescent="0.25">
      <c r="A370" s="10">
        <v>358</v>
      </c>
      <c r="B370" s="229" t="s">
        <v>4147</v>
      </c>
      <c r="C370" s="49" t="s">
        <v>4134</v>
      </c>
      <c r="D370" s="46">
        <v>2017</v>
      </c>
      <c r="E370" s="46">
        <v>1</v>
      </c>
      <c r="F370" s="230">
        <v>1463</v>
      </c>
      <c r="G370" s="230">
        <v>1310</v>
      </c>
      <c r="H370" s="231" t="s">
        <v>187</v>
      </c>
      <c r="I370" s="18"/>
      <c r="EN370"/>
      <c r="EO370"/>
      <c r="EP370"/>
      <c r="EQ370"/>
      <c r="ER370"/>
      <c r="ES370"/>
      <c r="ET370"/>
      <c r="EU370"/>
      <c r="EV370"/>
      <c r="EW370"/>
      <c r="EX370"/>
      <c r="EY370"/>
      <c r="EZ370"/>
    </row>
    <row r="371" spans="1:156" s="16" customFormat="1" ht="14.25" thickBot="1" x14ac:dyDescent="0.25">
      <c r="A371" s="234"/>
      <c r="B371" s="235" t="s">
        <v>4148</v>
      </c>
      <c r="C371" s="236"/>
      <c r="D371" s="237"/>
      <c r="E371" s="238"/>
      <c r="F371" s="239"/>
      <c r="G371" s="239"/>
      <c r="H371" s="240"/>
      <c r="I371" s="241"/>
      <c r="EN371"/>
      <c r="EO371"/>
      <c r="EP371"/>
      <c r="EQ371"/>
      <c r="ER371"/>
      <c r="ES371"/>
      <c r="ET371"/>
      <c r="EU371"/>
      <c r="EV371"/>
      <c r="EW371"/>
      <c r="EX371"/>
      <c r="EY371"/>
      <c r="EZ371"/>
    </row>
    <row r="372" spans="1:156" s="16" customFormat="1" ht="27" x14ac:dyDescent="0.2">
      <c r="A372" s="10">
        <v>359</v>
      </c>
      <c r="B372" s="251" t="s">
        <v>4149</v>
      </c>
      <c r="C372" s="49" t="s">
        <v>4150</v>
      </c>
      <c r="D372" s="252">
        <v>2015</v>
      </c>
      <c r="E372" s="46">
        <v>1</v>
      </c>
      <c r="F372" s="249">
        <v>1190</v>
      </c>
      <c r="G372" s="249">
        <v>1071</v>
      </c>
      <c r="H372" s="253">
        <v>6</v>
      </c>
      <c r="I372" s="18"/>
      <c r="EN372"/>
      <c r="EO372"/>
      <c r="EP372"/>
      <c r="EQ372"/>
      <c r="ER372"/>
      <c r="ES372"/>
      <c r="ET372"/>
      <c r="EU372"/>
      <c r="EV372"/>
      <c r="EW372"/>
      <c r="EX372"/>
      <c r="EY372"/>
      <c r="EZ372"/>
    </row>
    <row r="373" spans="1:156" s="16" customFormat="1" ht="27" x14ac:dyDescent="0.2">
      <c r="A373" s="10">
        <v>360</v>
      </c>
      <c r="B373" s="229" t="s">
        <v>4151</v>
      </c>
      <c r="C373" s="49" t="s">
        <v>4150</v>
      </c>
      <c r="D373" s="46">
        <v>2013</v>
      </c>
      <c r="E373" s="46">
        <v>1</v>
      </c>
      <c r="F373" s="230">
        <v>1102</v>
      </c>
      <c r="G373" s="230">
        <v>735</v>
      </c>
      <c r="H373" s="231">
        <v>8</v>
      </c>
      <c r="I373" s="18"/>
      <c r="EN373"/>
      <c r="EO373"/>
      <c r="EP373"/>
      <c r="EQ373"/>
      <c r="ER373"/>
      <c r="ES373"/>
      <c r="ET373"/>
      <c r="EU373"/>
      <c r="EV373"/>
      <c r="EW373"/>
      <c r="EX373"/>
      <c r="EY373"/>
      <c r="EZ373"/>
    </row>
    <row r="374" spans="1:156" s="16" customFormat="1" ht="27" x14ac:dyDescent="0.2">
      <c r="A374" s="10">
        <v>361</v>
      </c>
      <c r="B374" s="229" t="s">
        <v>4152</v>
      </c>
      <c r="C374" s="49" t="s">
        <v>4150</v>
      </c>
      <c r="D374" s="46">
        <v>2013</v>
      </c>
      <c r="E374" s="46">
        <v>1</v>
      </c>
      <c r="F374" s="230">
        <v>1209</v>
      </c>
      <c r="G374" s="230">
        <v>785</v>
      </c>
      <c r="H374" s="231">
        <v>8</v>
      </c>
      <c r="I374" s="18"/>
      <c r="EN374"/>
      <c r="EO374"/>
      <c r="EP374"/>
      <c r="EQ374"/>
      <c r="ER374"/>
      <c r="ES374"/>
      <c r="ET374"/>
      <c r="EU374"/>
      <c r="EV374"/>
      <c r="EW374"/>
      <c r="EX374"/>
      <c r="EY374"/>
      <c r="EZ374"/>
    </row>
    <row r="375" spans="1:156" s="16" customFormat="1" ht="27" x14ac:dyDescent="0.2">
      <c r="A375" s="10">
        <v>362</v>
      </c>
      <c r="B375" s="229" t="s">
        <v>4153</v>
      </c>
      <c r="C375" s="49" t="s">
        <v>4150</v>
      </c>
      <c r="D375" s="46">
        <v>2010</v>
      </c>
      <c r="E375" s="46">
        <v>1</v>
      </c>
      <c r="F375" s="230">
        <v>1202</v>
      </c>
      <c r="G375" s="230">
        <v>102</v>
      </c>
      <c r="H375" s="231">
        <v>6</v>
      </c>
      <c r="I375" s="18"/>
      <c r="EN375"/>
      <c r="EO375"/>
      <c r="EP375"/>
      <c r="EQ375"/>
      <c r="ER375"/>
      <c r="ES375"/>
      <c r="ET375"/>
      <c r="EU375"/>
      <c r="EV375"/>
      <c r="EW375"/>
      <c r="EX375"/>
      <c r="EY375"/>
      <c r="EZ375"/>
    </row>
    <row r="376" spans="1:156" s="16" customFormat="1" ht="27" x14ac:dyDescent="0.2">
      <c r="A376" s="10">
        <v>363</v>
      </c>
      <c r="B376" s="229" t="s">
        <v>4154</v>
      </c>
      <c r="C376" s="49" t="s">
        <v>4150</v>
      </c>
      <c r="D376" s="46">
        <v>2009</v>
      </c>
      <c r="E376" s="46">
        <v>1</v>
      </c>
      <c r="F376" s="230">
        <v>1839</v>
      </c>
      <c r="G376" s="230">
        <v>116</v>
      </c>
      <c r="H376" s="231">
        <v>8</v>
      </c>
      <c r="I376" s="18"/>
      <c r="EN376"/>
      <c r="EO376"/>
      <c r="EP376"/>
      <c r="EQ376"/>
      <c r="ER376"/>
      <c r="ES376"/>
      <c r="ET376"/>
      <c r="EU376"/>
      <c r="EV376"/>
      <c r="EW376"/>
      <c r="EX376"/>
      <c r="EY376"/>
      <c r="EZ376"/>
    </row>
    <row r="377" spans="1:156" s="16" customFormat="1" ht="27" x14ac:dyDescent="0.2">
      <c r="A377" s="10">
        <v>364</v>
      </c>
      <c r="B377" s="229" t="s">
        <v>4155</v>
      </c>
      <c r="C377" s="49" t="s">
        <v>4150</v>
      </c>
      <c r="D377" s="46">
        <v>2009</v>
      </c>
      <c r="E377" s="46">
        <v>1</v>
      </c>
      <c r="F377" s="230">
        <v>1193</v>
      </c>
      <c r="G377" s="230">
        <v>437</v>
      </c>
      <c r="H377" s="231">
        <v>6</v>
      </c>
      <c r="I377" s="18"/>
      <c r="EN377"/>
      <c r="EO377"/>
      <c r="EP377"/>
      <c r="EQ377"/>
      <c r="ER377"/>
      <c r="ES377"/>
      <c r="ET377"/>
      <c r="EU377"/>
      <c r="EV377"/>
      <c r="EW377"/>
      <c r="EX377"/>
      <c r="EY377"/>
      <c r="EZ377"/>
    </row>
    <row r="378" spans="1:156" s="16" customFormat="1" ht="27" x14ac:dyDescent="0.2">
      <c r="A378" s="10">
        <v>365</v>
      </c>
      <c r="B378" s="229" t="s">
        <v>4156</v>
      </c>
      <c r="C378" s="49" t="s">
        <v>4150</v>
      </c>
      <c r="D378" s="46">
        <v>2008</v>
      </c>
      <c r="E378" s="46">
        <v>1</v>
      </c>
      <c r="F378" s="230">
        <v>2064</v>
      </c>
      <c r="G378" s="230">
        <v>1429</v>
      </c>
      <c r="H378" s="231">
        <v>6</v>
      </c>
      <c r="I378" s="18"/>
      <c r="EN378"/>
      <c r="EO378"/>
      <c r="EP378"/>
      <c r="EQ378"/>
      <c r="ER378"/>
      <c r="ES378"/>
      <c r="ET378"/>
      <c r="EU378"/>
      <c r="EV378"/>
      <c r="EW378"/>
      <c r="EX378"/>
      <c r="EY378"/>
      <c r="EZ378"/>
    </row>
    <row r="379" spans="1:156" s="16" customFormat="1" ht="27" x14ac:dyDescent="0.2">
      <c r="A379" s="10">
        <v>367</v>
      </c>
      <c r="B379" s="229" t="s">
        <v>4157</v>
      </c>
      <c r="C379" s="49" t="s">
        <v>4150</v>
      </c>
      <c r="D379" s="46">
        <v>2007</v>
      </c>
      <c r="E379" s="46">
        <v>1</v>
      </c>
      <c r="F379" s="230">
        <v>1224</v>
      </c>
      <c r="G379" s="230">
        <v>0</v>
      </c>
      <c r="H379" s="231">
        <v>6</v>
      </c>
      <c r="I379" s="18"/>
      <c r="EN379"/>
      <c r="EO379"/>
      <c r="EP379"/>
      <c r="EQ379"/>
      <c r="ER379"/>
      <c r="ES379"/>
      <c r="ET379"/>
      <c r="EU379"/>
      <c r="EV379"/>
      <c r="EW379"/>
      <c r="EX379"/>
      <c r="EY379"/>
      <c r="EZ379"/>
    </row>
    <row r="380" spans="1:156" s="16" customFormat="1" ht="27" x14ac:dyDescent="0.2">
      <c r="A380" s="10">
        <v>368</v>
      </c>
      <c r="B380" s="229" t="s">
        <v>4158</v>
      </c>
      <c r="C380" s="49" t="s">
        <v>4150</v>
      </c>
      <c r="D380" s="46">
        <v>2007</v>
      </c>
      <c r="E380" s="46">
        <v>1</v>
      </c>
      <c r="F380" s="230">
        <v>1245</v>
      </c>
      <c r="G380" s="230">
        <v>0</v>
      </c>
      <c r="H380" s="231">
        <v>6</v>
      </c>
      <c r="I380" s="18"/>
      <c r="EN380"/>
      <c r="EO380"/>
      <c r="EP380"/>
      <c r="EQ380"/>
      <c r="ER380"/>
      <c r="ES380"/>
      <c r="ET380"/>
      <c r="EU380"/>
      <c r="EV380"/>
      <c r="EW380"/>
      <c r="EX380"/>
      <c r="EY380"/>
      <c r="EZ380"/>
    </row>
    <row r="381" spans="1:156" s="16" customFormat="1" ht="27" x14ac:dyDescent="0.2">
      <c r="A381" s="10">
        <v>369</v>
      </c>
      <c r="B381" s="229" t="s">
        <v>4149</v>
      </c>
      <c r="C381" s="49" t="s">
        <v>4150</v>
      </c>
      <c r="D381" s="46">
        <v>2015</v>
      </c>
      <c r="E381" s="46">
        <v>1</v>
      </c>
      <c r="F381" s="230">
        <v>1190</v>
      </c>
      <c r="G381" s="230">
        <v>1071</v>
      </c>
      <c r="H381" s="231">
        <v>6</v>
      </c>
      <c r="I381" s="18"/>
      <c r="EN381"/>
      <c r="EO381"/>
      <c r="EP381"/>
      <c r="EQ381"/>
      <c r="ER381"/>
      <c r="ES381"/>
      <c r="ET381"/>
      <c r="EU381"/>
      <c r="EV381"/>
      <c r="EW381"/>
      <c r="EX381"/>
      <c r="EY381"/>
      <c r="EZ381"/>
    </row>
    <row r="382" spans="1:156" s="16" customFormat="1" ht="27" x14ac:dyDescent="0.2">
      <c r="A382" s="10">
        <v>370</v>
      </c>
      <c r="B382" s="229" t="s">
        <v>4151</v>
      </c>
      <c r="C382" s="49" t="s">
        <v>4150</v>
      </c>
      <c r="D382" s="46">
        <v>2013</v>
      </c>
      <c r="E382" s="46">
        <v>1</v>
      </c>
      <c r="F382" s="230">
        <v>1102</v>
      </c>
      <c r="G382" s="230">
        <v>735</v>
      </c>
      <c r="H382" s="231">
        <v>8</v>
      </c>
      <c r="I382" s="18"/>
      <c r="EN382"/>
      <c r="EO382"/>
      <c r="EP382"/>
      <c r="EQ382"/>
      <c r="ER382"/>
      <c r="ES382"/>
      <c r="ET382"/>
      <c r="EU382"/>
      <c r="EV382"/>
      <c r="EW382"/>
      <c r="EX382"/>
      <c r="EY382"/>
      <c r="EZ382"/>
    </row>
    <row r="383" spans="1:156" s="16" customFormat="1" ht="27" x14ac:dyDescent="0.2">
      <c r="A383" s="10">
        <v>371</v>
      </c>
      <c r="B383" s="229" t="s">
        <v>4152</v>
      </c>
      <c r="C383" s="49" t="s">
        <v>4150</v>
      </c>
      <c r="D383" s="46">
        <v>2013</v>
      </c>
      <c r="E383" s="46">
        <v>1</v>
      </c>
      <c r="F383" s="230">
        <v>1209</v>
      </c>
      <c r="G383" s="230">
        <v>785</v>
      </c>
      <c r="H383" s="231">
        <v>8</v>
      </c>
      <c r="I383" s="18"/>
      <c r="EN383"/>
      <c r="EO383"/>
      <c r="EP383"/>
      <c r="EQ383"/>
      <c r="ER383"/>
      <c r="ES383"/>
      <c r="ET383"/>
      <c r="EU383"/>
      <c r="EV383"/>
      <c r="EW383"/>
      <c r="EX383"/>
      <c r="EY383"/>
      <c r="EZ383"/>
    </row>
    <row r="384" spans="1:156" s="16" customFormat="1" ht="27" x14ac:dyDescent="0.2">
      <c r="A384" s="10">
        <v>372</v>
      </c>
      <c r="B384" s="229" t="s">
        <v>4153</v>
      </c>
      <c r="C384" s="49" t="s">
        <v>4150</v>
      </c>
      <c r="D384" s="46">
        <v>2010</v>
      </c>
      <c r="E384" s="46">
        <v>1</v>
      </c>
      <c r="F384" s="230">
        <v>1202</v>
      </c>
      <c r="G384" s="230">
        <v>102</v>
      </c>
      <c r="H384" s="231">
        <v>6</v>
      </c>
      <c r="I384" s="18"/>
      <c r="EN384"/>
      <c r="EO384"/>
      <c r="EP384"/>
      <c r="EQ384"/>
      <c r="ER384"/>
      <c r="ES384"/>
      <c r="ET384"/>
      <c r="EU384"/>
      <c r="EV384"/>
      <c r="EW384"/>
      <c r="EX384"/>
      <c r="EY384"/>
      <c r="EZ384"/>
    </row>
    <row r="385" spans="1:156" s="16" customFormat="1" ht="27" x14ac:dyDescent="0.2">
      <c r="A385" s="10">
        <v>373</v>
      </c>
      <c r="B385" s="229" t="s">
        <v>4154</v>
      </c>
      <c r="C385" s="49" t="s">
        <v>4150</v>
      </c>
      <c r="D385" s="46">
        <v>2009</v>
      </c>
      <c r="E385" s="46">
        <v>1</v>
      </c>
      <c r="F385" s="230">
        <v>1839</v>
      </c>
      <c r="G385" s="230">
        <v>116</v>
      </c>
      <c r="H385" s="231">
        <v>8</v>
      </c>
      <c r="I385" s="18"/>
      <c r="EN385"/>
      <c r="EO385"/>
      <c r="EP385"/>
      <c r="EQ385"/>
      <c r="ER385"/>
      <c r="ES385"/>
      <c r="ET385"/>
      <c r="EU385"/>
      <c r="EV385"/>
      <c r="EW385"/>
      <c r="EX385"/>
      <c r="EY385"/>
      <c r="EZ385"/>
    </row>
    <row r="386" spans="1:156" s="16" customFormat="1" ht="27" x14ac:dyDescent="0.2">
      <c r="A386" s="10">
        <v>374</v>
      </c>
      <c r="B386" s="229" t="s">
        <v>4155</v>
      </c>
      <c r="C386" s="49" t="s">
        <v>4150</v>
      </c>
      <c r="D386" s="46">
        <v>2009</v>
      </c>
      <c r="E386" s="46">
        <v>1</v>
      </c>
      <c r="F386" s="230">
        <v>1193</v>
      </c>
      <c r="G386" s="230">
        <v>437</v>
      </c>
      <c r="H386" s="231">
        <v>6</v>
      </c>
      <c r="I386" s="18"/>
      <c r="EN386"/>
      <c r="EO386"/>
      <c r="EP386"/>
      <c r="EQ386"/>
      <c r="ER386"/>
      <c r="ES386"/>
      <c r="ET386"/>
      <c r="EU386"/>
      <c r="EV386"/>
      <c r="EW386"/>
      <c r="EX386"/>
      <c r="EY386"/>
      <c r="EZ386"/>
    </row>
    <row r="387" spans="1:156" s="16" customFormat="1" ht="27" x14ac:dyDescent="0.2">
      <c r="A387" s="10">
        <v>375</v>
      </c>
      <c r="B387" s="229" t="s">
        <v>4156</v>
      </c>
      <c r="C387" s="49" t="s">
        <v>4150</v>
      </c>
      <c r="D387" s="46">
        <v>2008</v>
      </c>
      <c r="E387" s="46">
        <v>1</v>
      </c>
      <c r="F387" s="230">
        <v>2064</v>
      </c>
      <c r="G387" s="230">
        <v>1429</v>
      </c>
      <c r="H387" s="231">
        <v>6</v>
      </c>
      <c r="I387" s="18"/>
      <c r="EN387"/>
      <c r="EO387"/>
      <c r="EP387"/>
      <c r="EQ387"/>
      <c r="ER387"/>
      <c r="ES387"/>
      <c r="ET387"/>
      <c r="EU387"/>
      <c r="EV387"/>
      <c r="EW387"/>
      <c r="EX387"/>
      <c r="EY387"/>
      <c r="EZ387"/>
    </row>
    <row r="388" spans="1:156" s="16" customFormat="1" ht="27" x14ac:dyDescent="0.2">
      <c r="A388" s="10">
        <v>376</v>
      </c>
      <c r="B388" s="229" t="s">
        <v>4157</v>
      </c>
      <c r="C388" s="49" t="s">
        <v>4150</v>
      </c>
      <c r="D388" s="46">
        <v>2007</v>
      </c>
      <c r="E388" s="46">
        <v>1</v>
      </c>
      <c r="F388" s="230">
        <v>1224</v>
      </c>
      <c r="G388" s="230">
        <v>0</v>
      </c>
      <c r="H388" s="231">
        <v>6</v>
      </c>
      <c r="I388" s="18"/>
      <c r="EN388"/>
      <c r="EO388"/>
      <c r="EP388"/>
      <c r="EQ388"/>
      <c r="ER388"/>
      <c r="ES388"/>
      <c r="ET388"/>
      <c r="EU388"/>
      <c r="EV388"/>
      <c r="EW388"/>
      <c r="EX388"/>
      <c r="EY388"/>
      <c r="EZ388"/>
    </row>
    <row r="389" spans="1:156" s="16" customFormat="1" ht="27" x14ac:dyDescent="0.2">
      <c r="A389" s="10">
        <v>377</v>
      </c>
      <c r="B389" s="229" t="s">
        <v>4158</v>
      </c>
      <c r="C389" s="49" t="s">
        <v>4150</v>
      </c>
      <c r="D389" s="46">
        <v>2007</v>
      </c>
      <c r="E389" s="46">
        <v>1</v>
      </c>
      <c r="F389" s="230">
        <v>1245</v>
      </c>
      <c r="G389" s="230">
        <v>0</v>
      </c>
      <c r="H389" s="231">
        <v>6</v>
      </c>
      <c r="I389" s="18"/>
      <c r="EN389"/>
      <c r="EO389"/>
      <c r="EP389"/>
      <c r="EQ389"/>
      <c r="ER389"/>
      <c r="ES389"/>
      <c r="ET389"/>
      <c r="EU389"/>
      <c r="EV389"/>
      <c r="EW389"/>
      <c r="EX389"/>
      <c r="EY389"/>
      <c r="EZ389"/>
    </row>
    <row r="390" spans="1:156" s="16" customFormat="1" ht="27" x14ac:dyDescent="0.2">
      <c r="A390" s="10">
        <v>378</v>
      </c>
      <c r="B390" s="229" t="s">
        <v>4159</v>
      </c>
      <c r="C390" s="49" t="s">
        <v>4160</v>
      </c>
      <c r="D390" s="46">
        <v>2015</v>
      </c>
      <c r="E390" s="46">
        <v>1</v>
      </c>
      <c r="F390" s="230">
        <v>1434.36</v>
      </c>
      <c r="G390" s="230">
        <v>585.07600000000002</v>
      </c>
      <c r="H390" s="231">
        <v>6</v>
      </c>
      <c r="I390" s="18"/>
      <c r="EN390"/>
      <c r="EO390"/>
      <c r="EP390"/>
      <c r="EQ390"/>
      <c r="ER390"/>
      <c r="ES390"/>
      <c r="ET390"/>
      <c r="EU390"/>
      <c r="EV390"/>
      <c r="EW390"/>
      <c r="EX390"/>
      <c r="EY390"/>
      <c r="EZ390"/>
    </row>
    <row r="391" spans="1:156" s="16" customFormat="1" ht="27" x14ac:dyDescent="0.2">
      <c r="A391" s="10">
        <v>379</v>
      </c>
      <c r="B391" s="229" t="s">
        <v>4161</v>
      </c>
      <c r="C391" s="49" t="s">
        <v>4160</v>
      </c>
      <c r="D391" s="46">
        <v>2015</v>
      </c>
      <c r="E391" s="46">
        <v>1</v>
      </c>
      <c r="F391" s="230">
        <v>1075.77</v>
      </c>
      <c r="G391" s="230">
        <v>438.80399999999997</v>
      </c>
      <c r="H391" s="231">
        <v>6</v>
      </c>
      <c r="I391" s="18"/>
      <c r="EN391"/>
      <c r="EO391"/>
      <c r="EP391"/>
      <c r="EQ391"/>
      <c r="ER391"/>
      <c r="ES391"/>
      <c r="ET391"/>
      <c r="EU391"/>
      <c r="EV391"/>
      <c r="EW391"/>
      <c r="EX391"/>
      <c r="EY391"/>
      <c r="EZ391"/>
    </row>
    <row r="392" spans="1:156" s="16" customFormat="1" ht="27" x14ac:dyDescent="0.2">
      <c r="A392" s="10">
        <v>380</v>
      </c>
      <c r="B392" s="229" t="s">
        <v>4162</v>
      </c>
      <c r="C392" s="49" t="s">
        <v>4163</v>
      </c>
      <c r="D392" s="46">
        <v>2015</v>
      </c>
      <c r="E392" s="46">
        <v>1</v>
      </c>
      <c r="F392" s="230">
        <v>1553.81</v>
      </c>
      <c r="G392" s="230">
        <v>633.79600000000005</v>
      </c>
      <c r="H392" s="231">
        <v>6</v>
      </c>
      <c r="I392" s="18"/>
      <c r="EN392"/>
      <c r="EO392"/>
      <c r="EP392"/>
      <c r="EQ392"/>
      <c r="ER392"/>
      <c r="ES392"/>
      <c r="ET392"/>
      <c r="EU392"/>
      <c r="EV392"/>
      <c r="EW392"/>
      <c r="EX392"/>
      <c r="EY392"/>
      <c r="EZ392"/>
    </row>
    <row r="393" spans="1:156" s="16" customFormat="1" ht="27" x14ac:dyDescent="0.2">
      <c r="A393" s="10">
        <v>381</v>
      </c>
      <c r="B393" s="229" t="s">
        <v>4164</v>
      </c>
      <c r="C393" s="49" t="s">
        <v>4163</v>
      </c>
      <c r="D393" s="46">
        <v>2015</v>
      </c>
      <c r="E393" s="46">
        <v>1</v>
      </c>
      <c r="F393" s="230">
        <v>2138.9299999999998</v>
      </c>
      <c r="G393" s="230">
        <v>872.48599999999999</v>
      </c>
      <c r="H393" s="231">
        <v>6</v>
      </c>
      <c r="I393" s="18"/>
      <c r="EN393"/>
      <c r="EO393"/>
      <c r="EP393"/>
      <c r="EQ393"/>
      <c r="ER393"/>
      <c r="ES393"/>
      <c r="ET393"/>
      <c r="EU393"/>
      <c r="EV393"/>
      <c r="EW393"/>
      <c r="EX393"/>
      <c r="EY393"/>
      <c r="EZ393"/>
    </row>
    <row r="394" spans="1:156" s="16" customFormat="1" ht="27" x14ac:dyDescent="0.2">
      <c r="A394" s="10">
        <v>382</v>
      </c>
      <c r="B394" s="229" t="s">
        <v>4165</v>
      </c>
      <c r="C394" s="49" t="s">
        <v>4166</v>
      </c>
      <c r="D394" s="46">
        <v>2015</v>
      </c>
      <c r="E394" s="46">
        <v>1</v>
      </c>
      <c r="F394" s="230">
        <v>4018.5990000000002</v>
      </c>
      <c r="G394" s="230">
        <v>1639.231</v>
      </c>
      <c r="H394" s="231">
        <v>6</v>
      </c>
      <c r="I394" s="18"/>
      <c r="EN394"/>
      <c r="EO394"/>
      <c r="EP394"/>
      <c r="EQ394"/>
      <c r="ER394"/>
      <c r="ES394"/>
      <c r="ET394"/>
      <c r="EU394"/>
      <c r="EV394"/>
      <c r="EW394"/>
      <c r="EX394"/>
      <c r="EY394"/>
      <c r="EZ394"/>
    </row>
    <row r="395" spans="1:156" s="16" customFormat="1" ht="27" x14ac:dyDescent="0.2">
      <c r="A395" s="10">
        <v>383</v>
      </c>
      <c r="B395" s="229" t="s">
        <v>4167</v>
      </c>
      <c r="C395" s="49" t="s">
        <v>4166</v>
      </c>
      <c r="D395" s="46">
        <v>2015</v>
      </c>
      <c r="E395" s="46">
        <v>1</v>
      </c>
      <c r="F395" s="230">
        <v>1193.9860000000001</v>
      </c>
      <c r="G395" s="230">
        <v>487.03199999999998</v>
      </c>
      <c r="H395" s="231">
        <v>6</v>
      </c>
      <c r="I395" s="18"/>
      <c r="EN395"/>
      <c r="EO395"/>
      <c r="EP395"/>
      <c r="EQ395"/>
      <c r="ER395"/>
      <c r="ES395"/>
      <c r="ET395"/>
      <c r="EU395"/>
      <c r="EV395"/>
      <c r="EW395"/>
      <c r="EX395"/>
      <c r="EY395"/>
      <c r="EZ395"/>
    </row>
    <row r="396" spans="1:156" s="16" customFormat="1" ht="27" x14ac:dyDescent="0.2">
      <c r="A396" s="10">
        <v>384</v>
      </c>
      <c r="B396" s="229" t="s">
        <v>4168</v>
      </c>
      <c r="C396" s="49" t="s">
        <v>4163</v>
      </c>
      <c r="D396" s="46">
        <v>2015</v>
      </c>
      <c r="E396" s="46">
        <v>1</v>
      </c>
      <c r="F396" s="230">
        <v>4035.7759999999998</v>
      </c>
      <c r="G396" s="230">
        <v>1681.6690000000001</v>
      </c>
      <c r="H396" s="231">
        <v>6.8</v>
      </c>
      <c r="I396" s="18" t="s">
        <v>4169</v>
      </c>
      <c r="EN396"/>
      <c r="EO396"/>
      <c r="EP396"/>
      <c r="EQ396"/>
      <c r="ER396"/>
      <c r="ES396"/>
      <c r="ET396"/>
      <c r="EU396"/>
      <c r="EV396"/>
      <c r="EW396"/>
      <c r="EX396"/>
      <c r="EY396"/>
      <c r="EZ396"/>
    </row>
    <row r="397" spans="1:156" s="16" customFormat="1" ht="27" x14ac:dyDescent="0.2">
      <c r="A397" s="10">
        <v>385</v>
      </c>
      <c r="B397" s="229" t="s">
        <v>4170</v>
      </c>
      <c r="C397" s="49" t="s">
        <v>4171</v>
      </c>
      <c r="D397" s="46">
        <v>2015</v>
      </c>
      <c r="E397" s="46">
        <v>1</v>
      </c>
      <c r="F397" s="230">
        <v>1667.444</v>
      </c>
      <c r="G397" s="230">
        <v>680.15599999999995</v>
      </c>
      <c r="H397" s="231">
        <v>6</v>
      </c>
      <c r="I397" s="18"/>
      <c r="EN397"/>
      <c r="EO397"/>
      <c r="EP397"/>
      <c r="EQ397"/>
      <c r="ER397"/>
      <c r="ES397"/>
      <c r="ET397"/>
      <c r="EU397"/>
      <c r="EV397"/>
      <c r="EW397"/>
      <c r="EX397"/>
      <c r="EY397"/>
      <c r="EZ397"/>
    </row>
    <row r="398" spans="1:156" s="16" customFormat="1" ht="27" x14ac:dyDescent="0.2">
      <c r="A398" s="10">
        <v>386</v>
      </c>
      <c r="B398" s="229" t="s">
        <v>4172</v>
      </c>
      <c r="C398" s="49" t="s">
        <v>4163</v>
      </c>
      <c r="D398" s="46">
        <v>2015</v>
      </c>
      <c r="E398" s="46">
        <v>1</v>
      </c>
      <c r="F398" s="230">
        <v>1349.6089999999999</v>
      </c>
      <c r="G398" s="230">
        <v>486.96800000000002</v>
      </c>
      <c r="H398" s="231">
        <v>6.8</v>
      </c>
      <c r="I398" s="18" t="s">
        <v>4173</v>
      </c>
      <c r="EN398"/>
      <c r="EO398"/>
      <c r="EP398"/>
      <c r="EQ398"/>
      <c r="ER398"/>
      <c r="ES398"/>
      <c r="ET398"/>
      <c r="EU398"/>
      <c r="EV398"/>
      <c r="EW398"/>
      <c r="EX398"/>
      <c r="EY398"/>
      <c r="EZ398"/>
    </row>
    <row r="399" spans="1:156" s="16" customFormat="1" ht="27" x14ac:dyDescent="0.2">
      <c r="A399" s="10">
        <v>387</v>
      </c>
      <c r="B399" s="229" t="s">
        <v>4174</v>
      </c>
      <c r="C399" s="49" t="s">
        <v>4163</v>
      </c>
      <c r="D399" s="46">
        <v>2015</v>
      </c>
      <c r="E399" s="46">
        <v>1</v>
      </c>
      <c r="F399" s="230">
        <v>1135.5350000000001</v>
      </c>
      <c r="G399" s="230">
        <v>463.185</v>
      </c>
      <c r="H399" s="231">
        <v>6</v>
      </c>
      <c r="I399" s="18"/>
      <c r="EN399"/>
      <c r="EO399"/>
      <c r="EP399"/>
      <c r="EQ399"/>
      <c r="ER399"/>
      <c r="ES399"/>
      <c r="ET399"/>
      <c r="EU399"/>
      <c r="EV399"/>
      <c r="EW399"/>
      <c r="EX399"/>
      <c r="EY399"/>
      <c r="EZ399"/>
    </row>
    <row r="400" spans="1:156" s="16" customFormat="1" ht="27" x14ac:dyDescent="0.2">
      <c r="A400" s="10">
        <v>388</v>
      </c>
      <c r="B400" s="229" t="s">
        <v>4175</v>
      </c>
      <c r="C400" s="49" t="s">
        <v>4160</v>
      </c>
      <c r="D400" s="46">
        <v>2015</v>
      </c>
      <c r="E400" s="46">
        <v>1</v>
      </c>
      <c r="F400" s="230">
        <v>1362.6420000000001</v>
      </c>
      <c r="G400" s="230">
        <v>581.1</v>
      </c>
      <c r="H400" s="231">
        <v>6.8</v>
      </c>
      <c r="I400" s="18" t="s">
        <v>4176</v>
      </c>
      <c r="EN400"/>
      <c r="EO400"/>
      <c r="EP400"/>
      <c r="EQ400"/>
      <c r="ER400"/>
      <c r="ES400"/>
      <c r="ET400"/>
      <c r="EU400"/>
      <c r="EV400"/>
      <c r="EW400"/>
      <c r="EX400"/>
      <c r="EY400"/>
      <c r="EZ400"/>
    </row>
    <row r="401" spans="1:156" s="16" customFormat="1" ht="27" x14ac:dyDescent="0.2">
      <c r="A401" s="10">
        <v>389</v>
      </c>
      <c r="B401" s="229" t="s">
        <v>4177</v>
      </c>
      <c r="C401" s="49" t="s">
        <v>4163</v>
      </c>
      <c r="D401" s="46">
        <v>2015</v>
      </c>
      <c r="E401" s="46">
        <v>1</v>
      </c>
      <c r="F401" s="230">
        <v>1541.9369999999999</v>
      </c>
      <c r="G401" s="230">
        <v>657.54200000000003</v>
      </c>
      <c r="H401" s="231">
        <v>6</v>
      </c>
      <c r="I401" s="18"/>
      <c r="EN401"/>
      <c r="EO401"/>
      <c r="EP401"/>
      <c r="EQ401"/>
      <c r="ER401"/>
      <c r="ES401"/>
      <c r="ET401"/>
      <c r="EU401"/>
      <c r="EV401"/>
      <c r="EW401"/>
      <c r="EX401"/>
      <c r="EY401"/>
      <c r="EZ401"/>
    </row>
    <row r="402" spans="1:156" s="16" customFormat="1" ht="27" x14ac:dyDescent="0.2">
      <c r="A402" s="10">
        <v>390</v>
      </c>
      <c r="B402" s="229" t="s">
        <v>4178</v>
      </c>
      <c r="C402" s="49" t="s">
        <v>4179</v>
      </c>
      <c r="D402" s="46">
        <v>2015</v>
      </c>
      <c r="E402" s="46">
        <v>1</v>
      </c>
      <c r="F402" s="230">
        <v>1842.9870000000001</v>
      </c>
      <c r="G402" s="230">
        <v>785.92200000000003</v>
      </c>
      <c r="H402" s="231">
        <v>6</v>
      </c>
      <c r="I402" s="18"/>
      <c r="EN402"/>
      <c r="EO402"/>
      <c r="EP402"/>
      <c r="EQ402"/>
      <c r="ER402"/>
      <c r="ES402"/>
      <c r="ET402"/>
      <c r="EU402"/>
      <c r="EV402"/>
      <c r="EW402"/>
      <c r="EX402"/>
      <c r="EY402"/>
      <c r="EZ402"/>
    </row>
    <row r="403" spans="1:156" s="16" customFormat="1" ht="27" x14ac:dyDescent="0.2">
      <c r="A403" s="10">
        <v>391</v>
      </c>
      <c r="B403" s="229" t="s">
        <v>4180</v>
      </c>
      <c r="C403" s="49" t="s">
        <v>4160</v>
      </c>
      <c r="D403" s="46">
        <v>2015</v>
      </c>
      <c r="E403" s="46">
        <v>1</v>
      </c>
      <c r="F403" s="230">
        <v>3991.107</v>
      </c>
      <c r="G403" s="230">
        <v>1776.027</v>
      </c>
      <c r="H403" s="231">
        <v>6</v>
      </c>
      <c r="I403" s="18"/>
      <c r="EN403"/>
      <c r="EO403"/>
      <c r="EP403"/>
      <c r="EQ403"/>
      <c r="ER403"/>
      <c r="ES403"/>
      <c r="ET403"/>
      <c r="EU403"/>
      <c r="EV403"/>
      <c r="EW403"/>
      <c r="EX403"/>
      <c r="EY403"/>
      <c r="EZ403"/>
    </row>
    <row r="404" spans="1:156" s="16" customFormat="1" ht="27" x14ac:dyDescent="0.2">
      <c r="A404" s="10">
        <v>392</v>
      </c>
      <c r="B404" s="229" t="s">
        <v>4181</v>
      </c>
      <c r="C404" s="49" t="s">
        <v>4182</v>
      </c>
      <c r="D404" s="46">
        <v>2015</v>
      </c>
      <c r="E404" s="46">
        <v>1</v>
      </c>
      <c r="F404" s="230">
        <v>1362.0450000000001</v>
      </c>
      <c r="G404" s="230">
        <v>606.09299999999996</v>
      </c>
      <c r="H404" s="231">
        <v>6</v>
      </c>
      <c r="I404" s="18"/>
      <c r="EN404"/>
      <c r="EO404"/>
      <c r="EP404"/>
      <c r="EQ404"/>
      <c r="ER404"/>
      <c r="ES404"/>
      <c r="ET404"/>
      <c r="EU404"/>
      <c r="EV404"/>
      <c r="EW404"/>
      <c r="EX404"/>
      <c r="EY404"/>
      <c r="EZ404"/>
    </row>
    <row r="405" spans="1:156" s="16" customFormat="1" ht="27" x14ac:dyDescent="0.2">
      <c r="A405" s="10">
        <v>393</v>
      </c>
      <c r="B405" s="229" t="s">
        <v>4183</v>
      </c>
      <c r="C405" s="49" t="s">
        <v>4163</v>
      </c>
      <c r="D405" s="46">
        <v>2015</v>
      </c>
      <c r="E405" s="46">
        <v>1</v>
      </c>
      <c r="F405" s="230">
        <v>1647.124</v>
      </c>
      <c r="G405" s="230">
        <v>732.952</v>
      </c>
      <c r="H405" s="231">
        <v>6</v>
      </c>
      <c r="I405" s="18"/>
      <c r="EN405"/>
      <c r="EO405"/>
      <c r="EP405"/>
      <c r="EQ405"/>
      <c r="ER405"/>
      <c r="ES405"/>
      <c r="ET405"/>
      <c r="EU405"/>
      <c r="EV405"/>
      <c r="EW405"/>
      <c r="EX405"/>
      <c r="EY405"/>
      <c r="EZ405"/>
    </row>
    <row r="406" spans="1:156" s="16" customFormat="1" ht="27" x14ac:dyDescent="0.2">
      <c r="A406" s="10">
        <v>394</v>
      </c>
      <c r="B406" s="229" t="s">
        <v>4184</v>
      </c>
      <c r="C406" s="49" t="s">
        <v>4163</v>
      </c>
      <c r="D406" s="46">
        <v>2015</v>
      </c>
      <c r="E406" s="46">
        <v>1</v>
      </c>
      <c r="F406" s="230">
        <v>5410.2749999999996</v>
      </c>
      <c r="G406" s="230">
        <v>2451.5610000000001</v>
      </c>
      <c r="H406" s="231">
        <v>6.8</v>
      </c>
      <c r="I406" s="18" t="s">
        <v>4185</v>
      </c>
      <c r="EN406"/>
      <c r="EO406"/>
      <c r="EP406"/>
      <c r="EQ406"/>
      <c r="ER406"/>
      <c r="ES406"/>
      <c r="ET406"/>
      <c r="EU406"/>
      <c r="EV406"/>
      <c r="EW406"/>
      <c r="EX406"/>
      <c r="EY406"/>
      <c r="EZ406"/>
    </row>
    <row r="407" spans="1:156" s="16" customFormat="1" ht="27" x14ac:dyDescent="0.2">
      <c r="A407" s="10">
        <v>395</v>
      </c>
      <c r="B407" s="229" t="s">
        <v>4186</v>
      </c>
      <c r="C407" s="49" t="s">
        <v>4163</v>
      </c>
      <c r="D407" s="46">
        <v>2015</v>
      </c>
      <c r="E407" s="46">
        <v>1</v>
      </c>
      <c r="F407" s="230">
        <v>3749.306</v>
      </c>
      <c r="G407" s="230">
        <v>1686.4380000000001</v>
      </c>
      <c r="H407" s="231">
        <v>6.8</v>
      </c>
      <c r="I407" s="18" t="s">
        <v>4187</v>
      </c>
      <c r="EN407"/>
      <c r="EO407"/>
      <c r="EP407"/>
      <c r="EQ407"/>
      <c r="ER407"/>
      <c r="ES407"/>
      <c r="ET407"/>
      <c r="EU407"/>
      <c r="EV407"/>
      <c r="EW407"/>
      <c r="EX407"/>
      <c r="EY407"/>
      <c r="EZ407"/>
    </row>
    <row r="408" spans="1:156" s="16" customFormat="1" ht="27" x14ac:dyDescent="0.2">
      <c r="A408" s="10">
        <v>396</v>
      </c>
      <c r="B408" s="229" t="s">
        <v>4186</v>
      </c>
      <c r="C408" s="49" t="s">
        <v>4160</v>
      </c>
      <c r="D408" s="46">
        <v>2015</v>
      </c>
      <c r="E408" s="46">
        <v>1</v>
      </c>
      <c r="F408" s="230">
        <v>3151.7869999999998</v>
      </c>
      <c r="G408" s="230">
        <v>1402.5319999999999</v>
      </c>
      <c r="H408" s="231">
        <v>6</v>
      </c>
      <c r="I408" s="18"/>
      <c r="EN408"/>
      <c r="EO408"/>
      <c r="EP408"/>
      <c r="EQ408"/>
      <c r="ER408"/>
      <c r="ES408"/>
      <c r="ET408"/>
      <c r="EU408"/>
      <c r="EV408"/>
      <c r="EW408"/>
      <c r="EX408"/>
      <c r="EY408"/>
      <c r="EZ408"/>
    </row>
    <row r="409" spans="1:156" s="16" customFormat="1" ht="27" x14ac:dyDescent="0.2">
      <c r="A409" s="10">
        <v>397</v>
      </c>
      <c r="B409" s="229" t="s">
        <v>4188</v>
      </c>
      <c r="C409" s="49" t="s">
        <v>4160</v>
      </c>
      <c r="D409" s="46">
        <v>2015</v>
      </c>
      <c r="E409" s="46">
        <v>1</v>
      </c>
      <c r="F409" s="230">
        <v>3873.183</v>
      </c>
      <c r="G409" s="230">
        <v>1724</v>
      </c>
      <c r="H409" s="231">
        <v>6</v>
      </c>
      <c r="I409" s="18"/>
      <c r="EN409"/>
      <c r="EO409"/>
      <c r="EP409"/>
      <c r="EQ409"/>
      <c r="ER409"/>
      <c r="ES409"/>
      <c r="ET409"/>
      <c r="EU409"/>
      <c r="EV409"/>
      <c r="EW409"/>
      <c r="EX409"/>
      <c r="EY409"/>
      <c r="EZ409"/>
    </row>
    <row r="410" spans="1:156" s="16" customFormat="1" ht="27" x14ac:dyDescent="0.2">
      <c r="A410" s="10">
        <v>398</v>
      </c>
      <c r="B410" s="229" t="s">
        <v>4189</v>
      </c>
      <c r="C410" s="49" t="s">
        <v>4163</v>
      </c>
      <c r="D410" s="46">
        <v>2015</v>
      </c>
      <c r="E410" s="46">
        <v>1</v>
      </c>
      <c r="F410" s="230">
        <v>3466</v>
      </c>
      <c r="G410" s="230">
        <v>1607</v>
      </c>
      <c r="H410" s="231">
        <v>6</v>
      </c>
      <c r="I410" s="18"/>
      <c r="EN410"/>
      <c r="EO410"/>
      <c r="EP410"/>
      <c r="EQ410"/>
      <c r="ER410"/>
      <c r="ES410"/>
      <c r="ET410"/>
      <c r="EU410"/>
      <c r="EV410"/>
      <c r="EW410"/>
      <c r="EX410"/>
      <c r="EY410"/>
      <c r="EZ410"/>
    </row>
    <row r="411" spans="1:156" s="16" customFormat="1" ht="27" x14ac:dyDescent="0.2">
      <c r="A411" s="10">
        <v>399</v>
      </c>
      <c r="B411" s="229" t="s">
        <v>4190</v>
      </c>
      <c r="C411" s="49" t="s">
        <v>4163</v>
      </c>
      <c r="D411" s="46">
        <v>2015</v>
      </c>
      <c r="E411" s="46">
        <v>1</v>
      </c>
      <c r="F411" s="230">
        <v>6424</v>
      </c>
      <c r="G411" s="230">
        <v>3005.0909999999999</v>
      </c>
      <c r="H411" s="231">
        <v>6.8</v>
      </c>
      <c r="I411" s="18" t="s">
        <v>4191</v>
      </c>
      <c r="EN411"/>
      <c r="EO411"/>
      <c r="EP411"/>
      <c r="EQ411"/>
      <c r="ER411"/>
      <c r="ES411"/>
      <c r="ET411"/>
      <c r="EU411"/>
      <c r="EV411"/>
      <c r="EW411"/>
      <c r="EX411"/>
      <c r="EY411"/>
      <c r="EZ411"/>
    </row>
    <row r="412" spans="1:156" s="16" customFormat="1" ht="27" x14ac:dyDescent="0.2">
      <c r="A412" s="10">
        <v>400</v>
      </c>
      <c r="B412" s="229" t="s">
        <v>4192</v>
      </c>
      <c r="C412" s="49" t="s">
        <v>4163</v>
      </c>
      <c r="D412" s="46">
        <v>2015</v>
      </c>
      <c r="E412" s="46">
        <v>1</v>
      </c>
      <c r="F412" s="230">
        <v>1476</v>
      </c>
      <c r="G412" s="230">
        <v>684</v>
      </c>
      <c r="H412" s="231">
        <v>6</v>
      </c>
      <c r="I412" s="18"/>
      <c r="EN412"/>
      <c r="EO412"/>
      <c r="EP412"/>
      <c r="EQ412"/>
      <c r="ER412"/>
      <c r="ES412"/>
      <c r="ET412"/>
      <c r="EU412"/>
      <c r="EV412"/>
      <c r="EW412"/>
      <c r="EX412"/>
      <c r="EY412"/>
      <c r="EZ412"/>
    </row>
    <row r="413" spans="1:156" s="16" customFormat="1" ht="27" x14ac:dyDescent="0.2">
      <c r="A413" s="10">
        <v>401</v>
      </c>
      <c r="B413" s="229" t="s">
        <v>4193</v>
      </c>
      <c r="C413" s="49" t="s">
        <v>4160</v>
      </c>
      <c r="D413" s="46">
        <v>2015</v>
      </c>
      <c r="E413" s="46">
        <v>1</v>
      </c>
      <c r="F413" s="230">
        <v>1221.0630000000001</v>
      </c>
      <c r="G413" s="230">
        <v>566</v>
      </c>
      <c r="H413" s="231">
        <v>6.8</v>
      </c>
      <c r="I413" s="18" t="s">
        <v>4194</v>
      </c>
      <c r="EN413"/>
      <c r="EO413"/>
      <c r="EP413"/>
      <c r="EQ413"/>
      <c r="ER413"/>
      <c r="ES413"/>
      <c r="ET413"/>
      <c r="EU413"/>
      <c r="EV413"/>
      <c r="EW413"/>
      <c r="EX413"/>
      <c r="EY413"/>
      <c r="EZ413"/>
    </row>
    <row r="414" spans="1:156" s="16" customFormat="1" ht="27" x14ac:dyDescent="0.2">
      <c r="A414" s="10">
        <v>402</v>
      </c>
      <c r="B414" s="229" t="s">
        <v>4195</v>
      </c>
      <c r="C414" s="49" t="s">
        <v>4179</v>
      </c>
      <c r="D414" s="46">
        <v>2015</v>
      </c>
      <c r="E414" s="46">
        <v>1</v>
      </c>
      <c r="F414" s="230">
        <v>2364</v>
      </c>
      <c r="G414" s="230">
        <v>1096</v>
      </c>
      <c r="H414" s="231">
        <v>6</v>
      </c>
      <c r="I414" s="18"/>
      <c r="EN414"/>
      <c r="EO414"/>
      <c r="EP414"/>
      <c r="EQ414"/>
      <c r="ER414"/>
      <c r="ES414"/>
      <c r="ET414"/>
      <c r="EU414"/>
      <c r="EV414"/>
      <c r="EW414"/>
      <c r="EX414"/>
      <c r="EY414"/>
      <c r="EZ414"/>
    </row>
    <row r="415" spans="1:156" s="16" customFormat="1" ht="27" x14ac:dyDescent="0.2">
      <c r="A415" s="10">
        <v>403</v>
      </c>
      <c r="B415" s="229" t="s">
        <v>4196</v>
      </c>
      <c r="C415" s="49" t="s">
        <v>4197</v>
      </c>
      <c r="D415" s="46">
        <v>2015</v>
      </c>
      <c r="E415" s="46">
        <v>1</v>
      </c>
      <c r="F415" s="230">
        <v>1199</v>
      </c>
      <c r="G415" s="230">
        <v>556</v>
      </c>
      <c r="H415" s="231">
        <v>6.8</v>
      </c>
      <c r="I415" s="18" t="s">
        <v>4198</v>
      </c>
      <c r="EN415"/>
      <c r="EO415"/>
      <c r="EP415"/>
      <c r="EQ415"/>
      <c r="ER415"/>
      <c r="ES415"/>
      <c r="ET415"/>
      <c r="EU415"/>
      <c r="EV415"/>
      <c r="EW415"/>
      <c r="EX415"/>
      <c r="EY415"/>
      <c r="EZ415"/>
    </row>
    <row r="416" spans="1:156" s="16" customFormat="1" ht="27" x14ac:dyDescent="0.2">
      <c r="A416" s="10">
        <v>404</v>
      </c>
      <c r="B416" s="229" t="s">
        <v>4199</v>
      </c>
      <c r="C416" s="49" t="s">
        <v>4200</v>
      </c>
      <c r="D416" s="46">
        <v>2016</v>
      </c>
      <c r="E416" s="46">
        <v>1</v>
      </c>
      <c r="F416" s="230">
        <v>2165.9</v>
      </c>
      <c r="G416" s="230">
        <v>938.54499999999996</v>
      </c>
      <c r="H416" s="231">
        <v>6.8</v>
      </c>
      <c r="I416" s="18" t="s">
        <v>4201</v>
      </c>
      <c r="EN416"/>
      <c r="EO416"/>
      <c r="EP416"/>
      <c r="EQ416"/>
      <c r="ER416"/>
      <c r="ES416"/>
      <c r="ET416"/>
      <c r="EU416"/>
      <c r="EV416"/>
      <c r="EW416"/>
      <c r="EX416"/>
      <c r="EY416"/>
      <c r="EZ416"/>
    </row>
    <row r="417" spans="1:156" s="16" customFormat="1" ht="27.75" thickBot="1" x14ac:dyDescent="0.25">
      <c r="A417" s="10">
        <v>405</v>
      </c>
      <c r="B417" s="229" t="s">
        <v>4202</v>
      </c>
      <c r="C417" s="49" t="s">
        <v>4203</v>
      </c>
      <c r="D417" s="46">
        <v>2017</v>
      </c>
      <c r="E417" s="46">
        <v>1</v>
      </c>
      <c r="F417" s="230">
        <v>1015.19</v>
      </c>
      <c r="G417" s="230">
        <v>883.03599999999994</v>
      </c>
      <c r="H417" s="231">
        <v>6</v>
      </c>
      <c r="I417" s="18"/>
      <c r="EN417"/>
      <c r="EO417"/>
      <c r="EP417"/>
      <c r="EQ417"/>
      <c r="ER417"/>
      <c r="ES417"/>
      <c r="ET417"/>
      <c r="EU417"/>
      <c r="EV417"/>
      <c r="EW417"/>
      <c r="EX417"/>
      <c r="EY417"/>
      <c r="EZ417"/>
    </row>
    <row r="418" spans="1:156" s="16" customFormat="1" ht="14.25" thickBot="1" x14ac:dyDescent="0.25">
      <c r="A418" s="234"/>
      <c r="B418" s="235" t="s">
        <v>4204</v>
      </c>
      <c r="C418" s="236"/>
      <c r="D418" s="237"/>
      <c r="E418" s="238"/>
      <c r="F418" s="239"/>
      <c r="G418" s="239"/>
      <c r="H418" s="240"/>
      <c r="I418" s="241"/>
      <c r="EN418"/>
      <c r="EO418"/>
      <c r="EP418"/>
      <c r="EQ418"/>
      <c r="ER418"/>
      <c r="ES418"/>
      <c r="ET418"/>
      <c r="EU418"/>
      <c r="EV418"/>
      <c r="EW418"/>
      <c r="EX418"/>
      <c r="EY418"/>
      <c r="EZ418"/>
    </row>
    <row r="419" spans="1:156" s="16" customFormat="1" ht="24.95" customHeight="1" x14ac:dyDescent="0.2">
      <c r="A419" s="10">
        <v>406</v>
      </c>
      <c r="B419" s="251" t="s">
        <v>4205</v>
      </c>
      <c r="C419" s="49" t="s">
        <v>4206</v>
      </c>
      <c r="D419" s="252">
        <v>2007</v>
      </c>
      <c r="E419" s="46">
        <v>1</v>
      </c>
      <c r="F419" s="249">
        <v>1434</v>
      </c>
      <c r="G419" s="249">
        <v>0</v>
      </c>
      <c r="H419" s="253"/>
      <c r="I419" s="18"/>
      <c r="EN419"/>
      <c r="EO419"/>
      <c r="EP419"/>
      <c r="EQ419"/>
      <c r="ER419"/>
      <c r="ES419"/>
      <c r="ET419"/>
      <c r="EU419"/>
      <c r="EV419"/>
      <c r="EW419"/>
      <c r="EX419"/>
      <c r="EY419"/>
      <c r="EZ419"/>
    </row>
    <row r="420" spans="1:156" s="16" customFormat="1" ht="24.95" customHeight="1" x14ac:dyDescent="0.2">
      <c r="A420" s="10">
        <v>407</v>
      </c>
      <c r="B420" s="254" t="s">
        <v>4207</v>
      </c>
      <c r="C420" s="254" t="s">
        <v>4208</v>
      </c>
      <c r="D420" s="255">
        <v>2007</v>
      </c>
      <c r="E420" s="40">
        <v>1</v>
      </c>
      <c r="F420" s="256">
        <v>1303</v>
      </c>
      <c r="G420" s="256">
        <v>0</v>
      </c>
      <c r="H420" s="257"/>
      <c r="I420" s="18"/>
      <c r="EN420"/>
      <c r="EO420"/>
      <c r="EP420"/>
      <c r="EQ420"/>
      <c r="ER420"/>
      <c r="ES420"/>
      <c r="ET420"/>
      <c r="EU420"/>
      <c r="EV420"/>
      <c r="EW420"/>
      <c r="EX420"/>
      <c r="EY420"/>
      <c r="EZ420"/>
    </row>
    <row r="421" spans="1:156" s="16" customFormat="1" ht="24.95" customHeight="1" x14ac:dyDescent="0.2">
      <c r="A421" s="10">
        <v>408</v>
      </c>
      <c r="B421" s="229" t="s">
        <v>4209</v>
      </c>
      <c r="C421" s="49" t="s">
        <v>4210</v>
      </c>
      <c r="D421" s="46">
        <v>2007</v>
      </c>
      <c r="E421" s="46">
        <v>1</v>
      </c>
      <c r="F421" s="230">
        <v>1554</v>
      </c>
      <c r="G421" s="230">
        <v>0</v>
      </c>
      <c r="H421" s="231"/>
      <c r="I421" s="18"/>
      <c r="EN421"/>
      <c r="EO421"/>
      <c r="EP421"/>
      <c r="EQ421"/>
      <c r="ER421"/>
      <c r="ES421"/>
      <c r="ET421"/>
      <c r="EU421"/>
      <c r="EV421"/>
      <c r="EW421"/>
      <c r="EX421"/>
      <c r="EY421"/>
      <c r="EZ421"/>
    </row>
    <row r="422" spans="1:156" s="16" customFormat="1" ht="24.95" customHeight="1" x14ac:dyDescent="0.2">
      <c r="A422" s="10">
        <v>409</v>
      </c>
      <c r="B422" s="229" t="s">
        <v>4211</v>
      </c>
      <c r="C422" s="49" t="s">
        <v>4212</v>
      </c>
      <c r="D422" s="46">
        <v>2007</v>
      </c>
      <c r="E422" s="46">
        <v>1</v>
      </c>
      <c r="F422" s="230">
        <v>1074</v>
      </c>
      <c r="G422" s="230">
        <v>0</v>
      </c>
      <c r="H422" s="231"/>
      <c r="I422" s="18"/>
      <c r="EN422"/>
      <c r="EO422"/>
      <c r="EP422"/>
      <c r="EQ422"/>
      <c r="ER422"/>
      <c r="ES422"/>
      <c r="ET422"/>
      <c r="EU422"/>
      <c r="EV422"/>
      <c r="EW422"/>
      <c r="EX422"/>
      <c r="EY422"/>
      <c r="EZ422"/>
    </row>
    <row r="423" spans="1:156" s="16" customFormat="1" ht="24.95" customHeight="1" x14ac:dyDescent="0.2">
      <c r="A423" s="10">
        <v>410</v>
      </c>
      <c r="B423" s="229" t="s">
        <v>4213</v>
      </c>
      <c r="C423" s="49" t="s">
        <v>4206</v>
      </c>
      <c r="D423" s="46">
        <v>2007</v>
      </c>
      <c r="E423" s="46">
        <v>1</v>
      </c>
      <c r="F423" s="230">
        <v>2182</v>
      </c>
      <c r="G423" s="230">
        <v>0</v>
      </c>
      <c r="H423" s="231"/>
      <c r="I423" s="18"/>
      <c r="EN423"/>
      <c r="EO423"/>
      <c r="EP423"/>
      <c r="EQ423"/>
      <c r="ER423"/>
      <c r="ES423"/>
      <c r="ET423"/>
      <c r="EU423"/>
      <c r="EV423"/>
      <c r="EW423"/>
      <c r="EX423"/>
      <c r="EY423"/>
      <c r="EZ423"/>
    </row>
    <row r="424" spans="1:156" s="16" customFormat="1" ht="24.95" customHeight="1" x14ac:dyDescent="0.2">
      <c r="A424" s="10">
        <v>411</v>
      </c>
      <c r="B424" s="229" t="s">
        <v>4214</v>
      </c>
      <c r="C424" s="49" t="s">
        <v>4210</v>
      </c>
      <c r="D424" s="46">
        <v>2007</v>
      </c>
      <c r="E424" s="46">
        <v>1</v>
      </c>
      <c r="F424" s="230">
        <v>1250</v>
      </c>
      <c r="G424" s="230">
        <v>0</v>
      </c>
      <c r="H424" s="231"/>
      <c r="I424" s="18"/>
      <c r="EN424"/>
      <c r="EO424"/>
      <c r="EP424"/>
      <c r="EQ424"/>
      <c r="ER424"/>
      <c r="ES424"/>
      <c r="ET424"/>
      <c r="EU424"/>
      <c r="EV424"/>
      <c r="EW424"/>
      <c r="EX424"/>
      <c r="EY424"/>
      <c r="EZ424"/>
    </row>
    <row r="425" spans="1:156" s="16" customFormat="1" ht="24.95" customHeight="1" x14ac:dyDescent="0.2">
      <c r="A425" s="10">
        <v>412</v>
      </c>
      <c r="B425" s="229" t="s">
        <v>4215</v>
      </c>
      <c r="C425" s="49" t="s">
        <v>4208</v>
      </c>
      <c r="D425" s="46">
        <v>2007</v>
      </c>
      <c r="E425" s="46">
        <v>1</v>
      </c>
      <c r="F425" s="230">
        <v>1224</v>
      </c>
      <c r="G425" s="230">
        <v>0</v>
      </c>
      <c r="H425" s="231"/>
      <c r="I425" s="18"/>
      <c r="EN425"/>
      <c r="EO425"/>
      <c r="EP425"/>
      <c r="EQ425"/>
      <c r="ER425"/>
      <c r="ES425"/>
      <c r="ET425"/>
      <c r="EU425"/>
      <c r="EV425"/>
      <c r="EW425"/>
      <c r="EX425"/>
      <c r="EY425"/>
      <c r="EZ425"/>
    </row>
    <row r="426" spans="1:156" s="16" customFormat="1" ht="24.95" customHeight="1" x14ac:dyDescent="0.2">
      <c r="A426" s="10">
        <v>413</v>
      </c>
      <c r="B426" s="229" t="s">
        <v>4216</v>
      </c>
      <c r="C426" s="49" t="s">
        <v>4212</v>
      </c>
      <c r="D426" s="46">
        <v>2007</v>
      </c>
      <c r="E426" s="46">
        <v>1</v>
      </c>
      <c r="F426" s="230">
        <v>1075</v>
      </c>
      <c r="G426" s="230">
        <v>0</v>
      </c>
      <c r="H426" s="231"/>
      <c r="I426" s="18"/>
      <c r="EN426"/>
      <c r="EO426"/>
      <c r="EP426"/>
      <c r="EQ426"/>
      <c r="ER426"/>
      <c r="ES426"/>
      <c r="ET426"/>
      <c r="EU426"/>
      <c r="EV426"/>
      <c r="EW426"/>
      <c r="EX426"/>
      <c r="EY426"/>
      <c r="EZ426"/>
    </row>
    <row r="427" spans="1:156" s="16" customFormat="1" ht="24.95" customHeight="1" x14ac:dyDescent="0.2">
      <c r="A427" s="10">
        <v>414</v>
      </c>
      <c r="B427" s="229" t="s">
        <v>4217</v>
      </c>
      <c r="C427" s="49" t="s">
        <v>4212</v>
      </c>
      <c r="D427" s="46">
        <v>2007</v>
      </c>
      <c r="E427" s="46">
        <v>1</v>
      </c>
      <c r="F427" s="230">
        <v>15708</v>
      </c>
      <c r="G427" s="230">
        <v>0</v>
      </c>
      <c r="H427" s="231"/>
      <c r="I427" s="18"/>
      <c r="EN427"/>
      <c r="EO427"/>
      <c r="EP427"/>
      <c r="EQ427"/>
      <c r="ER427"/>
      <c r="ES427"/>
      <c r="ET427"/>
      <c r="EU427"/>
      <c r="EV427"/>
      <c r="EW427"/>
      <c r="EX427"/>
      <c r="EY427"/>
      <c r="EZ427"/>
    </row>
    <row r="428" spans="1:156" s="16" customFormat="1" ht="24.95" customHeight="1" x14ac:dyDescent="0.2">
      <c r="A428" s="10">
        <v>415</v>
      </c>
      <c r="B428" s="229" t="s">
        <v>4218</v>
      </c>
      <c r="C428" s="49" t="s">
        <v>4206</v>
      </c>
      <c r="D428" s="46">
        <v>2007</v>
      </c>
      <c r="E428" s="46">
        <v>1</v>
      </c>
      <c r="F428" s="230">
        <v>1100</v>
      </c>
      <c r="G428" s="230">
        <v>0</v>
      </c>
      <c r="H428" s="231"/>
      <c r="I428" s="18"/>
      <c r="EN428"/>
      <c r="EO428"/>
      <c r="EP428"/>
      <c r="EQ428"/>
      <c r="ER428"/>
      <c r="ES428"/>
      <c r="ET428"/>
      <c r="EU428"/>
      <c r="EV428"/>
      <c r="EW428"/>
      <c r="EX428"/>
      <c r="EY428"/>
      <c r="EZ428"/>
    </row>
    <row r="429" spans="1:156" s="16" customFormat="1" ht="24.95" customHeight="1" x14ac:dyDescent="0.2">
      <c r="A429" s="10">
        <v>416</v>
      </c>
      <c r="B429" s="229" t="s">
        <v>4219</v>
      </c>
      <c r="C429" s="49" t="s">
        <v>4212</v>
      </c>
      <c r="D429" s="46">
        <v>2007</v>
      </c>
      <c r="E429" s="46">
        <v>1</v>
      </c>
      <c r="F429" s="230">
        <v>1405</v>
      </c>
      <c r="G429" s="230">
        <v>0</v>
      </c>
      <c r="H429" s="231"/>
      <c r="I429" s="18"/>
      <c r="EN429"/>
      <c r="EO429"/>
      <c r="EP429"/>
      <c r="EQ429"/>
      <c r="ER429"/>
      <c r="ES429"/>
      <c r="ET429"/>
      <c r="EU429"/>
      <c r="EV429"/>
      <c r="EW429"/>
      <c r="EX429"/>
      <c r="EY429"/>
      <c r="EZ429"/>
    </row>
    <row r="430" spans="1:156" s="16" customFormat="1" ht="24.95" customHeight="1" x14ac:dyDescent="0.2">
      <c r="A430" s="10">
        <v>417</v>
      </c>
      <c r="B430" s="229" t="s">
        <v>4220</v>
      </c>
      <c r="C430" s="49" t="s">
        <v>4208</v>
      </c>
      <c r="D430" s="46">
        <v>2008</v>
      </c>
      <c r="E430" s="46">
        <v>1</v>
      </c>
      <c r="F430" s="230">
        <v>2196</v>
      </c>
      <c r="G430" s="230">
        <v>0</v>
      </c>
      <c r="H430" s="231"/>
      <c r="I430" s="18"/>
      <c r="EN430"/>
      <c r="EO430"/>
      <c r="EP430"/>
      <c r="EQ430"/>
      <c r="ER430"/>
      <c r="ES430"/>
      <c r="ET430"/>
      <c r="EU430"/>
      <c r="EV430"/>
      <c r="EW430"/>
      <c r="EX430"/>
      <c r="EY430"/>
      <c r="EZ430"/>
    </row>
    <row r="431" spans="1:156" s="16" customFormat="1" ht="24.95" customHeight="1" x14ac:dyDescent="0.2">
      <c r="A431" s="10">
        <v>418</v>
      </c>
      <c r="B431" s="229" t="s">
        <v>4221</v>
      </c>
      <c r="C431" s="49" t="s">
        <v>4212</v>
      </c>
      <c r="D431" s="46">
        <v>2008</v>
      </c>
      <c r="E431" s="46">
        <v>1</v>
      </c>
      <c r="F431" s="230">
        <v>1011</v>
      </c>
      <c r="G431" s="230">
        <v>0</v>
      </c>
      <c r="H431" s="231"/>
      <c r="I431" s="18"/>
      <c r="EN431"/>
      <c r="EO431"/>
      <c r="EP431"/>
      <c r="EQ431"/>
      <c r="ER431"/>
      <c r="ES431"/>
      <c r="ET431"/>
      <c r="EU431"/>
      <c r="EV431"/>
      <c r="EW431"/>
      <c r="EX431"/>
      <c r="EY431"/>
      <c r="EZ431"/>
    </row>
    <row r="432" spans="1:156" s="16" customFormat="1" ht="24.95" customHeight="1" x14ac:dyDescent="0.2">
      <c r="A432" s="10">
        <v>419</v>
      </c>
      <c r="B432" s="229" t="s">
        <v>4222</v>
      </c>
      <c r="C432" s="49" t="s">
        <v>4206</v>
      </c>
      <c r="D432" s="46">
        <v>2008</v>
      </c>
      <c r="E432" s="46">
        <v>1</v>
      </c>
      <c r="F432" s="230">
        <v>4266</v>
      </c>
      <c r="G432" s="230">
        <v>0</v>
      </c>
      <c r="H432" s="231"/>
      <c r="I432" s="18"/>
      <c r="EN432"/>
      <c r="EO432"/>
      <c r="EP432"/>
      <c r="EQ432"/>
      <c r="ER432"/>
      <c r="ES432"/>
      <c r="ET432"/>
      <c r="EU432"/>
      <c r="EV432"/>
      <c r="EW432"/>
      <c r="EX432"/>
      <c r="EY432"/>
      <c r="EZ432"/>
    </row>
    <row r="433" spans="1:156" s="16" customFormat="1" ht="24.95" customHeight="1" x14ac:dyDescent="0.2">
      <c r="A433" s="10">
        <v>420</v>
      </c>
      <c r="B433" s="229" t="s">
        <v>4223</v>
      </c>
      <c r="C433" s="49" t="s">
        <v>4206</v>
      </c>
      <c r="D433" s="46">
        <v>2008</v>
      </c>
      <c r="E433" s="46">
        <v>1</v>
      </c>
      <c r="F433" s="230">
        <v>4673</v>
      </c>
      <c r="G433" s="230">
        <v>83</v>
      </c>
      <c r="H433" s="231"/>
      <c r="I433" s="18"/>
      <c r="EN433"/>
      <c r="EO433"/>
      <c r="EP433"/>
      <c r="EQ433"/>
      <c r="ER433"/>
      <c r="ES433"/>
      <c r="ET433"/>
      <c r="EU433"/>
      <c r="EV433"/>
      <c r="EW433"/>
      <c r="EX433"/>
      <c r="EY433"/>
      <c r="EZ433"/>
    </row>
    <row r="434" spans="1:156" s="16" customFormat="1" ht="24.95" customHeight="1" x14ac:dyDescent="0.2">
      <c r="A434" s="10">
        <v>421</v>
      </c>
      <c r="B434" s="229" t="s">
        <v>4224</v>
      </c>
      <c r="C434" s="49" t="s">
        <v>4212</v>
      </c>
      <c r="D434" s="46">
        <v>2008</v>
      </c>
      <c r="E434" s="46">
        <v>1</v>
      </c>
      <c r="F434" s="230">
        <v>1193</v>
      </c>
      <c r="G434" s="230">
        <v>0</v>
      </c>
      <c r="H434" s="231"/>
      <c r="I434" s="18"/>
      <c r="EN434"/>
      <c r="EO434"/>
      <c r="EP434"/>
      <c r="EQ434"/>
      <c r="ER434"/>
      <c r="ES434"/>
      <c r="ET434"/>
      <c r="EU434"/>
      <c r="EV434"/>
      <c r="EW434"/>
      <c r="EX434"/>
      <c r="EY434"/>
      <c r="EZ434"/>
    </row>
    <row r="435" spans="1:156" s="16" customFormat="1" ht="24.95" customHeight="1" x14ac:dyDescent="0.2">
      <c r="A435" s="10">
        <v>422</v>
      </c>
      <c r="B435" s="229" t="s">
        <v>4225</v>
      </c>
      <c r="C435" s="49" t="s">
        <v>4208</v>
      </c>
      <c r="D435" s="46">
        <v>2008</v>
      </c>
      <c r="E435" s="46">
        <v>1</v>
      </c>
      <c r="F435" s="230">
        <v>1999</v>
      </c>
      <c r="G435" s="230">
        <v>0</v>
      </c>
      <c r="H435" s="231"/>
      <c r="I435" s="18"/>
      <c r="EN435"/>
      <c r="EO435"/>
      <c r="EP435"/>
      <c r="EQ435"/>
      <c r="ER435"/>
      <c r="ES435"/>
      <c r="ET435"/>
      <c r="EU435"/>
      <c r="EV435"/>
      <c r="EW435"/>
      <c r="EX435"/>
      <c r="EY435"/>
      <c r="EZ435"/>
    </row>
    <row r="436" spans="1:156" s="16" customFormat="1" ht="24.95" customHeight="1" x14ac:dyDescent="0.2">
      <c r="A436" s="10">
        <v>423</v>
      </c>
      <c r="B436" s="229" t="s">
        <v>4226</v>
      </c>
      <c r="C436" s="49" t="s">
        <v>4208</v>
      </c>
      <c r="D436" s="46">
        <v>2008</v>
      </c>
      <c r="E436" s="46">
        <v>1</v>
      </c>
      <c r="F436" s="230">
        <v>2685</v>
      </c>
      <c r="G436" s="230">
        <v>0</v>
      </c>
      <c r="H436" s="231"/>
      <c r="I436" s="18"/>
      <c r="EN436"/>
      <c r="EO436"/>
      <c r="EP436"/>
      <c r="EQ436"/>
      <c r="ER436"/>
      <c r="ES436"/>
      <c r="ET436"/>
      <c r="EU436"/>
      <c r="EV436"/>
      <c r="EW436"/>
      <c r="EX436"/>
      <c r="EY436"/>
      <c r="EZ436"/>
    </row>
    <row r="437" spans="1:156" s="16" customFormat="1" ht="24.95" customHeight="1" x14ac:dyDescent="0.2">
      <c r="A437" s="10">
        <v>424</v>
      </c>
      <c r="B437" s="229" t="s">
        <v>4227</v>
      </c>
      <c r="C437" s="49" t="s">
        <v>4206</v>
      </c>
      <c r="D437" s="46">
        <v>2008</v>
      </c>
      <c r="E437" s="46">
        <v>1</v>
      </c>
      <c r="F437" s="230">
        <v>20071</v>
      </c>
      <c r="G437" s="230">
        <v>0</v>
      </c>
      <c r="H437" s="231"/>
      <c r="I437" s="18"/>
      <c r="EN437"/>
      <c r="EO437"/>
      <c r="EP437"/>
      <c r="EQ437"/>
      <c r="ER437"/>
      <c r="ES437"/>
      <c r="ET437"/>
      <c r="EU437"/>
      <c r="EV437"/>
      <c r="EW437"/>
      <c r="EX437"/>
      <c r="EY437"/>
      <c r="EZ437"/>
    </row>
    <row r="438" spans="1:156" s="16" customFormat="1" ht="24.95" customHeight="1" x14ac:dyDescent="0.2">
      <c r="A438" s="10">
        <v>425</v>
      </c>
      <c r="B438" s="229" t="s">
        <v>4228</v>
      </c>
      <c r="C438" s="49" t="s">
        <v>4212</v>
      </c>
      <c r="D438" s="46">
        <v>2008</v>
      </c>
      <c r="E438" s="46">
        <v>1</v>
      </c>
      <c r="F438" s="230">
        <v>1002</v>
      </c>
      <c r="G438" s="230">
        <v>200</v>
      </c>
      <c r="H438" s="231"/>
      <c r="I438" s="18"/>
      <c r="EN438"/>
      <c r="EO438"/>
      <c r="EP438"/>
      <c r="EQ438"/>
      <c r="ER438"/>
      <c r="ES438"/>
      <c r="ET438"/>
      <c r="EU438"/>
      <c r="EV438"/>
      <c r="EW438"/>
      <c r="EX438"/>
      <c r="EY438"/>
      <c r="EZ438"/>
    </row>
    <row r="439" spans="1:156" s="16" customFormat="1" ht="24.95" customHeight="1" x14ac:dyDescent="0.2">
      <c r="A439" s="10">
        <v>426</v>
      </c>
      <c r="B439" s="229" t="s">
        <v>4229</v>
      </c>
      <c r="C439" s="49" t="s">
        <v>4212</v>
      </c>
      <c r="D439" s="46">
        <v>2008</v>
      </c>
      <c r="E439" s="46">
        <v>1</v>
      </c>
      <c r="F439" s="230">
        <v>94391</v>
      </c>
      <c r="G439" s="230">
        <v>1666</v>
      </c>
      <c r="H439" s="231"/>
      <c r="I439" s="18"/>
      <c r="EN439"/>
      <c r="EO439"/>
      <c r="EP439"/>
      <c r="EQ439"/>
      <c r="ER439"/>
      <c r="ES439"/>
      <c r="ET439"/>
      <c r="EU439"/>
      <c r="EV439"/>
      <c r="EW439"/>
      <c r="EX439"/>
      <c r="EY439"/>
      <c r="EZ439"/>
    </row>
    <row r="440" spans="1:156" s="16" customFormat="1" ht="24.95" customHeight="1" x14ac:dyDescent="0.2">
      <c r="A440" s="10">
        <v>427</v>
      </c>
      <c r="B440" s="229" t="s">
        <v>4230</v>
      </c>
      <c r="C440" s="49" t="s">
        <v>4212</v>
      </c>
      <c r="D440" s="46">
        <v>2009</v>
      </c>
      <c r="E440" s="46">
        <v>1</v>
      </c>
      <c r="F440" s="230">
        <v>1059</v>
      </c>
      <c r="G440" s="230">
        <v>265</v>
      </c>
      <c r="H440" s="231"/>
      <c r="I440" s="18"/>
      <c r="EN440"/>
      <c r="EO440"/>
      <c r="EP440"/>
      <c r="EQ440"/>
      <c r="ER440"/>
      <c r="ES440"/>
      <c r="ET440"/>
      <c r="EU440"/>
      <c r="EV440"/>
      <c r="EW440"/>
      <c r="EX440"/>
      <c r="EY440"/>
      <c r="EZ440"/>
    </row>
    <row r="441" spans="1:156" s="16" customFormat="1" ht="24.95" customHeight="1" x14ac:dyDescent="0.2">
      <c r="A441" s="10">
        <v>428</v>
      </c>
      <c r="B441" s="229" t="s">
        <v>4231</v>
      </c>
      <c r="C441" s="49" t="s">
        <v>4212</v>
      </c>
      <c r="D441" s="46">
        <v>2009</v>
      </c>
      <c r="E441" s="46">
        <v>1</v>
      </c>
      <c r="F441" s="230">
        <v>1084</v>
      </c>
      <c r="G441" s="230">
        <v>0</v>
      </c>
      <c r="H441" s="231"/>
      <c r="I441" s="18"/>
      <c r="EN441"/>
      <c r="EO441"/>
      <c r="EP441"/>
      <c r="EQ441"/>
      <c r="ER441"/>
      <c r="ES441"/>
      <c r="ET441"/>
      <c r="EU441"/>
      <c r="EV441"/>
      <c r="EW441"/>
      <c r="EX441"/>
      <c r="EY441"/>
      <c r="EZ441"/>
    </row>
    <row r="442" spans="1:156" s="16" customFormat="1" ht="24.95" customHeight="1" x14ac:dyDescent="0.2">
      <c r="A442" s="10">
        <v>429</v>
      </c>
      <c r="B442" s="229" t="s">
        <v>4232</v>
      </c>
      <c r="C442" s="49" t="s">
        <v>4206</v>
      </c>
      <c r="D442" s="46">
        <v>2009</v>
      </c>
      <c r="E442" s="46">
        <v>1</v>
      </c>
      <c r="F442" s="230">
        <v>3997</v>
      </c>
      <c r="G442" s="230">
        <v>0</v>
      </c>
      <c r="H442" s="231"/>
      <c r="I442" s="18"/>
      <c r="EN442"/>
      <c r="EO442"/>
      <c r="EP442"/>
      <c r="EQ442"/>
      <c r="ER442"/>
      <c r="ES442"/>
      <c r="ET442"/>
      <c r="EU442"/>
      <c r="EV442"/>
      <c r="EW442"/>
      <c r="EX442"/>
      <c r="EY442"/>
      <c r="EZ442"/>
    </row>
    <row r="443" spans="1:156" s="16" customFormat="1" ht="24.95" customHeight="1" x14ac:dyDescent="0.2">
      <c r="A443" s="10">
        <v>430</v>
      </c>
      <c r="B443" s="229" t="s">
        <v>4233</v>
      </c>
      <c r="C443" s="49" t="s">
        <v>4210</v>
      </c>
      <c r="D443" s="46">
        <v>2009</v>
      </c>
      <c r="E443" s="46">
        <v>1</v>
      </c>
      <c r="F443" s="230">
        <v>1510</v>
      </c>
      <c r="G443" s="230">
        <v>0</v>
      </c>
      <c r="H443" s="231"/>
      <c r="I443" s="18"/>
      <c r="EN443"/>
      <c r="EO443"/>
      <c r="EP443"/>
      <c r="EQ443"/>
      <c r="ER443"/>
      <c r="ES443"/>
      <c r="ET443"/>
      <c r="EU443"/>
      <c r="EV443"/>
      <c r="EW443"/>
      <c r="EX443"/>
      <c r="EY443"/>
      <c r="EZ443"/>
    </row>
    <row r="444" spans="1:156" s="16" customFormat="1" ht="24.95" customHeight="1" x14ac:dyDescent="0.2">
      <c r="A444" s="10">
        <v>431</v>
      </c>
      <c r="B444" s="229" t="s">
        <v>4234</v>
      </c>
      <c r="C444" s="49" t="s">
        <v>4208</v>
      </c>
      <c r="D444" s="46">
        <v>2009</v>
      </c>
      <c r="E444" s="46">
        <v>1</v>
      </c>
      <c r="F444" s="230">
        <v>1398</v>
      </c>
      <c r="G444" s="230">
        <v>0</v>
      </c>
      <c r="H444" s="231"/>
      <c r="I444" s="18"/>
      <c r="EN444"/>
      <c r="EO444"/>
      <c r="EP444"/>
      <c r="EQ444"/>
      <c r="ER444"/>
      <c r="ES444"/>
      <c r="ET444"/>
      <c r="EU444"/>
      <c r="EV444"/>
      <c r="EW444"/>
      <c r="EX444"/>
      <c r="EY444"/>
      <c r="EZ444"/>
    </row>
    <row r="445" spans="1:156" s="16" customFormat="1" ht="24.95" customHeight="1" x14ac:dyDescent="0.2">
      <c r="A445" s="10">
        <v>432</v>
      </c>
      <c r="B445" s="229" t="s">
        <v>4235</v>
      </c>
      <c r="C445" s="49" t="s">
        <v>4212</v>
      </c>
      <c r="D445" s="46">
        <v>2009</v>
      </c>
      <c r="E445" s="46">
        <v>1</v>
      </c>
      <c r="F445" s="230">
        <v>1600</v>
      </c>
      <c r="G445" s="230">
        <v>0</v>
      </c>
      <c r="H445" s="231"/>
      <c r="I445" s="18"/>
      <c r="EN445"/>
      <c r="EO445"/>
      <c r="EP445"/>
      <c r="EQ445"/>
      <c r="ER445"/>
      <c r="ES445"/>
      <c r="ET445"/>
      <c r="EU445"/>
      <c r="EV445"/>
      <c r="EW445"/>
      <c r="EX445"/>
      <c r="EY445"/>
      <c r="EZ445"/>
    </row>
    <row r="446" spans="1:156" s="16" customFormat="1" ht="24.95" customHeight="1" x14ac:dyDescent="0.2">
      <c r="A446" s="10">
        <v>433</v>
      </c>
      <c r="B446" s="229" t="s">
        <v>4236</v>
      </c>
      <c r="C446" s="49" t="s">
        <v>4206</v>
      </c>
      <c r="D446" s="46">
        <v>2009</v>
      </c>
      <c r="E446" s="46">
        <v>1</v>
      </c>
      <c r="F446" s="230">
        <v>1951</v>
      </c>
      <c r="G446" s="230">
        <v>0</v>
      </c>
      <c r="H446" s="231"/>
      <c r="I446" s="18"/>
      <c r="EN446"/>
      <c r="EO446"/>
      <c r="EP446"/>
      <c r="EQ446"/>
      <c r="ER446"/>
      <c r="ES446"/>
      <c r="ET446"/>
      <c r="EU446"/>
      <c r="EV446"/>
      <c r="EW446"/>
      <c r="EX446"/>
      <c r="EY446"/>
      <c r="EZ446"/>
    </row>
    <row r="447" spans="1:156" s="16" customFormat="1" ht="24.95" customHeight="1" x14ac:dyDescent="0.2">
      <c r="A447" s="10">
        <v>434</v>
      </c>
      <c r="B447" s="229" t="s">
        <v>4237</v>
      </c>
      <c r="C447" s="49" t="s">
        <v>4206</v>
      </c>
      <c r="D447" s="46">
        <v>2009</v>
      </c>
      <c r="E447" s="46">
        <v>1</v>
      </c>
      <c r="F447" s="230">
        <v>7528</v>
      </c>
      <c r="G447" s="230">
        <v>2635</v>
      </c>
      <c r="H447" s="231"/>
      <c r="I447" s="18"/>
      <c r="EN447"/>
      <c r="EO447"/>
      <c r="EP447"/>
      <c r="EQ447"/>
      <c r="ER447"/>
      <c r="ES447"/>
      <c r="ET447"/>
      <c r="EU447"/>
      <c r="EV447"/>
      <c r="EW447"/>
      <c r="EX447"/>
      <c r="EY447"/>
      <c r="EZ447"/>
    </row>
    <row r="448" spans="1:156" s="16" customFormat="1" ht="24.95" customHeight="1" x14ac:dyDescent="0.2">
      <c r="A448" s="10">
        <v>435</v>
      </c>
      <c r="B448" s="229" t="s">
        <v>4238</v>
      </c>
      <c r="C448" s="49" t="s">
        <v>4212</v>
      </c>
      <c r="D448" s="46">
        <v>2009</v>
      </c>
      <c r="E448" s="46">
        <v>1</v>
      </c>
      <c r="F448" s="230">
        <v>1350</v>
      </c>
      <c r="G448" s="230">
        <v>473</v>
      </c>
      <c r="H448" s="231"/>
      <c r="I448" s="18"/>
      <c r="EN448"/>
      <c r="EO448"/>
      <c r="EP448"/>
      <c r="EQ448"/>
      <c r="ER448"/>
      <c r="ES448"/>
      <c r="ET448"/>
      <c r="EU448"/>
      <c r="EV448"/>
      <c r="EW448"/>
      <c r="EX448"/>
      <c r="EY448"/>
      <c r="EZ448"/>
    </row>
    <row r="449" spans="1:156" s="16" customFormat="1" ht="24.95" customHeight="1" x14ac:dyDescent="0.2">
      <c r="A449" s="10">
        <v>436</v>
      </c>
      <c r="B449" s="229" t="s">
        <v>4239</v>
      </c>
      <c r="C449" s="49" t="s">
        <v>4208</v>
      </c>
      <c r="D449" s="46">
        <v>2009</v>
      </c>
      <c r="E449" s="46">
        <v>1</v>
      </c>
      <c r="F449" s="230">
        <v>1949</v>
      </c>
      <c r="G449" s="230">
        <v>715</v>
      </c>
      <c r="H449" s="231"/>
      <c r="I449" s="18"/>
      <c r="EN449"/>
      <c r="EO449"/>
      <c r="EP449"/>
      <c r="EQ449"/>
      <c r="ER449"/>
      <c r="ES449"/>
      <c r="ET449"/>
      <c r="EU449"/>
      <c r="EV449"/>
      <c r="EW449"/>
      <c r="EX449"/>
      <c r="EY449"/>
      <c r="EZ449"/>
    </row>
    <row r="450" spans="1:156" s="16" customFormat="1" ht="24.95" customHeight="1" x14ac:dyDescent="0.2">
      <c r="A450" s="10">
        <v>437</v>
      </c>
      <c r="B450" s="229" t="s">
        <v>4240</v>
      </c>
      <c r="C450" s="49" t="s">
        <v>4206</v>
      </c>
      <c r="D450" s="46">
        <v>2009</v>
      </c>
      <c r="E450" s="46">
        <v>1</v>
      </c>
      <c r="F450" s="230">
        <v>1233</v>
      </c>
      <c r="G450" s="230">
        <v>0</v>
      </c>
      <c r="H450" s="231"/>
      <c r="I450" s="18"/>
      <c r="EN450"/>
      <c r="EO450"/>
      <c r="EP450"/>
      <c r="EQ450"/>
      <c r="ER450"/>
      <c r="ES450"/>
      <c r="ET450"/>
      <c r="EU450"/>
      <c r="EV450"/>
      <c r="EW450"/>
      <c r="EX450"/>
      <c r="EY450"/>
      <c r="EZ450"/>
    </row>
    <row r="451" spans="1:156" s="16" customFormat="1" ht="24.95" customHeight="1" x14ac:dyDescent="0.2">
      <c r="A451" s="10">
        <v>438</v>
      </c>
      <c r="B451" s="229" t="s">
        <v>4241</v>
      </c>
      <c r="C451" s="49" t="s">
        <v>4208</v>
      </c>
      <c r="D451" s="46">
        <v>2009</v>
      </c>
      <c r="E451" s="46">
        <v>1</v>
      </c>
      <c r="F451" s="230">
        <v>1200</v>
      </c>
      <c r="G451" s="230">
        <v>0</v>
      </c>
      <c r="H451" s="231"/>
      <c r="I451" s="18"/>
      <c r="EN451"/>
      <c r="EO451"/>
      <c r="EP451"/>
      <c r="EQ451"/>
      <c r="ER451"/>
      <c r="ES451"/>
      <c r="ET451"/>
      <c r="EU451"/>
      <c r="EV451"/>
      <c r="EW451"/>
      <c r="EX451"/>
      <c r="EY451"/>
      <c r="EZ451"/>
    </row>
    <row r="452" spans="1:156" s="16" customFormat="1" ht="24.95" customHeight="1" x14ac:dyDescent="0.2">
      <c r="A452" s="10">
        <v>439</v>
      </c>
      <c r="B452" s="229" t="s">
        <v>4242</v>
      </c>
      <c r="C452" s="49" t="s">
        <v>4212</v>
      </c>
      <c r="D452" s="46">
        <v>2009</v>
      </c>
      <c r="E452" s="46">
        <v>1</v>
      </c>
      <c r="F452" s="230">
        <v>1049</v>
      </c>
      <c r="G452" s="230">
        <v>0</v>
      </c>
      <c r="H452" s="231"/>
      <c r="I452" s="18"/>
      <c r="EN452"/>
      <c r="EO452"/>
      <c r="EP452"/>
      <c r="EQ452"/>
      <c r="ER452"/>
      <c r="ES452"/>
      <c r="ET452"/>
      <c r="EU452"/>
      <c r="EV452"/>
      <c r="EW452"/>
      <c r="EX452"/>
      <c r="EY452"/>
      <c r="EZ452"/>
    </row>
    <row r="453" spans="1:156" s="16" customFormat="1" ht="24.95" customHeight="1" x14ac:dyDescent="0.2">
      <c r="A453" s="10">
        <v>440</v>
      </c>
      <c r="B453" s="229" t="s">
        <v>4243</v>
      </c>
      <c r="C453" s="49" t="s">
        <v>4206</v>
      </c>
      <c r="D453" s="46">
        <v>2009</v>
      </c>
      <c r="E453" s="46">
        <v>1</v>
      </c>
      <c r="F453" s="230">
        <v>1075</v>
      </c>
      <c r="G453" s="230">
        <v>0</v>
      </c>
      <c r="H453" s="231"/>
      <c r="I453" s="18"/>
      <c r="EN453"/>
      <c r="EO453"/>
      <c r="EP453"/>
      <c r="EQ453"/>
      <c r="ER453"/>
      <c r="ES453"/>
      <c r="ET453"/>
      <c r="EU453"/>
      <c r="EV453"/>
      <c r="EW453"/>
      <c r="EX453"/>
      <c r="EY453"/>
      <c r="EZ453"/>
    </row>
    <row r="454" spans="1:156" s="16" customFormat="1" ht="24.95" customHeight="1" x14ac:dyDescent="0.2">
      <c r="A454" s="10">
        <v>442</v>
      </c>
      <c r="B454" s="229" t="s">
        <v>4244</v>
      </c>
      <c r="C454" s="49" t="s">
        <v>4208</v>
      </c>
      <c r="D454" s="46">
        <v>2010</v>
      </c>
      <c r="E454" s="46">
        <v>1</v>
      </c>
      <c r="F454" s="230">
        <v>1293</v>
      </c>
      <c r="G454" s="230">
        <v>733</v>
      </c>
      <c r="H454" s="231"/>
      <c r="I454" s="18"/>
      <c r="EN454"/>
      <c r="EO454"/>
      <c r="EP454"/>
      <c r="EQ454"/>
      <c r="ER454"/>
      <c r="ES454"/>
      <c r="ET454"/>
      <c r="EU454"/>
      <c r="EV454"/>
      <c r="EW454"/>
      <c r="EX454"/>
      <c r="EY454"/>
      <c r="EZ454"/>
    </row>
    <row r="455" spans="1:156" s="16" customFormat="1" ht="24.95" customHeight="1" x14ac:dyDescent="0.2">
      <c r="A455" s="10">
        <v>443</v>
      </c>
      <c r="B455" s="229" t="s">
        <v>4245</v>
      </c>
      <c r="C455" s="49" t="s">
        <v>4206</v>
      </c>
      <c r="D455" s="46">
        <v>2010</v>
      </c>
      <c r="E455" s="46">
        <v>1</v>
      </c>
      <c r="F455" s="230">
        <v>3600</v>
      </c>
      <c r="G455" s="230">
        <v>1500</v>
      </c>
      <c r="H455" s="231"/>
      <c r="I455" s="18"/>
      <c r="EN455"/>
      <c r="EO455"/>
      <c r="EP455"/>
      <c r="EQ455"/>
      <c r="ER455"/>
      <c r="ES455"/>
      <c r="ET455"/>
      <c r="EU455"/>
      <c r="EV455"/>
      <c r="EW455"/>
      <c r="EX455"/>
      <c r="EY455"/>
      <c r="EZ455"/>
    </row>
    <row r="456" spans="1:156" s="16" customFormat="1" ht="24.95" customHeight="1" x14ac:dyDescent="0.2">
      <c r="A456" s="10">
        <v>444</v>
      </c>
      <c r="B456" s="229" t="s">
        <v>4246</v>
      </c>
      <c r="C456" s="49" t="s">
        <v>4208</v>
      </c>
      <c r="D456" s="46">
        <v>2010</v>
      </c>
      <c r="E456" s="46">
        <v>1</v>
      </c>
      <c r="F456" s="230">
        <v>1356</v>
      </c>
      <c r="G456" s="230">
        <v>414</v>
      </c>
      <c r="H456" s="231"/>
      <c r="I456" s="18"/>
      <c r="EN456"/>
      <c r="EO456"/>
      <c r="EP456"/>
      <c r="EQ456"/>
      <c r="ER456"/>
      <c r="ES456"/>
      <c r="ET456"/>
      <c r="EU456"/>
      <c r="EV456"/>
      <c r="EW456"/>
      <c r="EX456"/>
      <c r="EY456"/>
      <c r="EZ456"/>
    </row>
    <row r="457" spans="1:156" s="16" customFormat="1" ht="24.95" customHeight="1" x14ac:dyDescent="0.2">
      <c r="A457" s="10">
        <v>445</v>
      </c>
      <c r="B457" s="229" t="s">
        <v>4247</v>
      </c>
      <c r="C457" s="49" t="s">
        <v>4208</v>
      </c>
      <c r="D457" s="46">
        <v>2010</v>
      </c>
      <c r="E457" s="46">
        <v>1</v>
      </c>
      <c r="F457" s="230">
        <v>1188</v>
      </c>
      <c r="G457" s="230">
        <v>363</v>
      </c>
      <c r="H457" s="231"/>
      <c r="I457" s="18"/>
      <c r="EN457"/>
      <c r="EO457"/>
      <c r="EP457"/>
      <c r="EQ457"/>
      <c r="ER457"/>
      <c r="ES457"/>
      <c r="ET457"/>
      <c r="EU457"/>
      <c r="EV457"/>
      <c r="EW457"/>
      <c r="EX457"/>
      <c r="EY457"/>
      <c r="EZ457"/>
    </row>
    <row r="458" spans="1:156" s="16" customFormat="1" ht="24.95" customHeight="1" x14ac:dyDescent="0.2">
      <c r="A458" s="10">
        <v>446</v>
      </c>
      <c r="B458" s="229" t="s">
        <v>4248</v>
      </c>
      <c r="C458" s="49" t="s">
        <v>4210</v>
      </c>
      <c r="D458" s="46">
        <v>2010</v>
      </c>
      <c r="E458" s="46">
        <v>1</v>
      </c>
      <c r="F458" s="230">
        <v>1798</v>
      </c>
      <c r="G458" s="230">
        <v>1049</v>
      </c>
      <c r="H458" s="231"/>
      <c r="I458" s="18"/>
      <c r="EN458"/>
      <c r="EO458"/>
      <c r="EP458"/>
      <c r="EQ458"/>
      <c r="ER458"/>
      <c r="ES458"/>
      <c r="ET458"/>
      <c r="EU458"/>
      <c r="EV458"/>
      <c r="EW458"/>
      <c r="EX458"/>
      <c r="EY458"/>
      <c r="EZ458"/>
    </row>
    <row r="459" spans="1:156" s="16" customFormat="1" ht="24.95" customHeight="1" x14ac:dyDescent="0.2">
      <c r="A459" s="10">
        <v>447</v>
      </c>
      <c r="B459" s="229" t="s">
        <v>4249</v>
      </c>
      <c r="C459" s="49" t="s">
        <v>4206</v>
      </c>
      <c r="D459" s="46">
        <v>2010</v>
      </c>
      <c r="E459" s="46">
        <v>1</v>
      </c>
      <c r="F459" s="230">
        <v>4276</v>
      </c>
      <c r="G459" s="230">
        <v>3066</v>
      </c>
      <c r="H459" s="231"/>
      <c r="I459" s="18"/>
      <c r="EN459"/>
      <c r="EO459"/>
      <c r="EP459"/>
      <c r="EQ459"/>
      <c r="ER459"/>
      <c r="ES459"/>
      <c r="ET459"/>
      <c r="EU459"/>
      <c r="EV459"/>
      <c r="EW459"/>
      <c r="EX459"/>
      <c r="EY459"/>
      <c r="EZ459"/>
    </row>
    <row r="460" spans="1:156" s="16" customFormat="1" ht="24.95" customHeight="1" x14ac:dyDescent="0.2">
      <c r="A460" s="10">
        <v>448</v>
      </c>
      <c r="B460" s="229" t="s">
        <v>4250</v>
      </c>
      <c r="C460" s="49" t="s">
        <v>4212</v>
      </c>
      <c r="D460" s="46">
        <v>2010</v>
      </c>
      <c r="E460" s="46">
        <v>1</v>
      </c>
      <c r="F460" s="230">
        <v>2265</v>
      </c>
      <c r="G460" s="230">
        <v>1359</v>
      </c>
      <c r="H460" s="231"/>
      <c r="I460" s="18"/>
      <c r="EN460"/>
      <c r="EO460"/>
      <c r="EP460"/>
      <c r="EQ460"/>
      <c r="ER460"/>
      <c r="ES460"/>
      <c r="ET460"/>
      <c r="EU460"/>
      <c r="EV460"/>
      <c r="EW460"/>
      <c r="EX460"/>
      <c r="EY460"/>
      <c r="EZ460"/>
    </row>
    <row r="461" spans="1:156" s="16" customFormat="1" ht="24.95" customHeight="1" x14ac:dyDescent="0.2">
      <c r="A461" s="10">
        <v>449</v>
      </c>
      <c r="B461" s="229" t="s">
        <v>4251</v>
      </c>
      <c r="C461" s="49" t="s">
        <v>4208</v>
      </c>
      <c r="D461" s="46">
        <v>2010</v>
      </c>
      <c r="E461" s="46">
        <v>1</v>
      </c>
      <c r="F461" s="230">
        <v>1209</v>
      </c>
      <c r="G461" s="230">
        <v>403</v>
      </c>
      <c r="H461" s="231"/>
      <c r="I461" s="18"/>
      <c r="EN461"/>
      <c r="EO461"/>
      <c r="EP461"/>
      <c r="EQ461"/>
      <c r="ER461"/>
      <c r="ES461"/>
      <c r="ET461"/>
      <c r="EU461"/>
      <c r="EV461"/>
      <c r="EW461"/>
      <c r="EX461"/>
      <c r="EY461"/>
      <c r="EZ461"/>
    </row>
    <row r="462" spans="1:156" s="16" customFormat="1" ht="24.95" customHeight="1" x14ac:dyDescent="0.2">
      <c r="A462" s="10">
        <v>450</v>
      </c>
      <c r="B462" s="229" t="s">
        <v>4252</v>
      </c>
      <c r="C462" s="49" t="s">
        <v>4210</v>
      </c>
      <c r="D462" s="46">
        <v>2010</v>
      </c>
      <c r="E462" s="46">
        <v>1</v>
      </c>
      <c r="F462" s="230">
        <v>1328</v>
      </c>
      <c r="G462" s="230">
        <v>443</v>
      </c>
      <c r="H462" s="231"/>
      <c r="I462" s="18"/>
      <c r="EN462"/>
      <c r="EO462"/>
      <c r="EP462"/>
      <c r="EQ462"/>
      <c r="ER462"/>
      <c r="ES462"/>
      <c r="ET462"/>
      <c r="EU462"/>
      <c r="EV462"/>
      <c r="EW462"/>
      <c r="EX462"/>
      <c r="EY462"/>
      <c r="EZ462"/>
    </row>
    <row r="463" spans="1:156" s="16" customFormat="1" ht="24.95" customHeight="1" x14ac:dyDescent="0.2">
      <c r="A463" s="10">
        <v>451</v>
      </c>
      <c r="B463" s="229" t="s">
        <v>4253</v>
      </c>
      <c r="C463" s="49" t="s">
        <v>4212</v>
      </c>
      <c r="D463" s="46">
        <v>2010</v>
      </c>
      <c r="E463" s="46">
        <v>1</v>
      </c>
      <c r="F463" s="230">
        <v>1383</v>
      </c>
      <c r="G463" s="230">
        <v>830</v>
      </c>
      <c r="H463" s="231"/>
      <c r="I463" s="18"/>
      <c r="EN463"/>
      <c r="EO463"/>
      <c r="EP463"/>
      <c r="EQ463"/>
      <c r="ER463"/>
      <c r="ES463"/>
      <c r="ET463"/>
      <c r="EU463"/>
      <c r="EV463"/>
      <c r="EW463"/>
      <c r="EX463"/>
      <c r="EY463"/>
      <c r="EZ463"/>
    </row>
    <row r="464" spans="1:156" s="16" customFormat="1" ht="24.95" customHeight="1" x14ac:dyDescent="0.2">
      <c r="A464" s="10">
        <v>452</v>
      </c>
      <c r="B464" s="229" t="s">
        <v>4254</v>
      </c>
      <c r="C464" s="49" t="s">
        <v>4206</v>
      </c>
      <c r="D464" s="46">
        <v>2010</v>
      </c>
      <c r="E464" s="46">
        <v>1</v>
      </c>
      <c r="F464" s="230">
        <v>2946</v>
      </c>
      <c r="G464" s="230">
        <v>982</v>
      </c>
      <c r="H464" s="231"/>
      <c r="I464" s="18"/>
      <c r="EN464"/>
      <c r="EO464"/>
      <c r="EP464"/>
      <c r="EQ464"/>
      <c r="ER464"/>
      <c r="ES464"/>
      <c r="ET464"/>
      <c r="EU464"/>
      <c r="EV464"/>
      <c r="EW464"/>
      <c r="EX464"/>
      <c r="EY464"/>
      <c r="EZ464"/>
    </row>
    <row r="465" spans="1:156" s="16" customFormat="1" ht="24.95" customHeight="1" x14ac:dyDescent="0.2">
      <c r="A465" s="10">
        <v>453</v>
      </c>
      <c r="B465" s="229" t="s">
        <v>4255</v>
      </c>
      <c r="C465" s="49" t="s">
        <v>4212</v>
      </c>
      <c r="D465" s="46">
        <v>2010</v>
      </c>
      <c r="E465" s="46">
        <v>1</v>
      </c>
      <c r="F465" s="230">
        <v>1703</v>
      </c>
      <c r="G465" s="230">
        <v>568</v>
      </c>
      <c r="H465" s="231"/>
      <c r="I465" s="18"/>
      <c r="EN465"/>
      <c r="EO465"/>
      <c r="EP465"/>
      <c r="EQ465"/>
      <c r="ER465"/>
      <c r="ES465"/>
      <c r="ET465"/>
      <c r="EU465"/>
      <c r="EV465"/>
      <c r="EW465"/>
      <c r="EX465"/>
      <c r="EY465"/>
      <c r="EZ465"/>
    </row>
    <row r="466" spans="1:156" s="16" customFormat="1" ht="24.95" customHeight="1" x14ac:dyDescent="0.2">
      <c r="A466" s="10">
        <v>454</v>
      </c>
      <c r="B466" s="229" t="s">
        <v>4256</v>
      </c>
      <c r="C466" s="49" t="s">
        <v>4208</v>
      </c>
      <c r="D466" s="46">
        <v>2011</v>
      </c>
      <c r="E466" s="46">
        <v>1</v>
      </c>
      <c r="F466" s="230">
        <v>1742</v>
      </c>
      <c r="G466" s="230">
        <v>1335</v>
      </c>
      <c r="H466" s="231"/>
      <c r="I466" s="18"/>
      <c r="EN466"/>
      <c r="EO466"/>
      <c r="EP466"/>
      <c r="EQ466"/>
      <c r="ER466"/>
      <c r="ES466"/>
      <c r="ET466"/>
      <c r="EU466"/>
      <c r="EV466"/>
      <c r="EW466"/>
      <c r="EX466"/>
      <c r="EY466"/>
      <c r="EZ466"/>
    </row>
    <row r="467" spans="1:156" s="16" customFormat="1" ht="24.95" customHeight="1" x14ac:dyDescent="0.2">
      <c r="A467" s="10">
        <v>455</v>
      </c>
      <c r="B467" s="229" t="s">
        <v>4257</v>
      </c>
      <c r="C467" s="49" t="s">
        <v>4206</v>
      </c>
      <c r="D467" s="46">
        <v>2011</v>
      </c>
      <c r="E467" s="46">
        <v>1</v>
      </c>
      <c r="F467" s="230">
        <v>1922</v>
      </c>
      <c r="G467" s="230">
        <v>1228</v>
      </c>
      <c r="H467" s="231"/>
      <c r="I467" s="18"/>
      <c r="EN467"/>
      <c r="EO467"/>
      <c r="EP467"/>
      <c r="EQ467"/>
      <c r="ER467"/>
      <c r="ES467"/>
      <c r="ET467"/>
      <c r="EU467"/>
      <c r="EV467"/>
      <c r="EW467"/>
      <c r="EX467"/>
      <c r="EY467"/>
      <c r="EZ467"/>
    </row>
    <row r="468" spans="1:156" s="16" customFormat="1" ht="24.95" customHeight="1" x14ac:dyDescent="0.2">
      <c r="A468" s="10">
        <v>456</v>
      </c>
      <c r="B468" s="229" t="s">
        <v>4258</v>
      </c>
      <c r="C468" s="49" t="s">
        <v>4212</v>
      </c>
      <c r="D468" s="46">
        <v>2011</v>
      </c>
      <c r="E468" s="46">
        <v>1</v>
      </c>
      <c r="F468" s="230">
        <v>1149</v>
      </c>
      <c r="G468" s="230">
        <v>919</v>
      </c>
      <c r="H468" s="231"/>
      <c r="I468" s="18"/>
      <c r="EN468"/>
      <c r="EO468"/>
      <c r="EP468"/>
      <c r="EQ468"/>
      <c r="ER468"/>
      <c r="ES468"/>
      <c r="ET468"/>
      <c r="EU468"/>
      <c r="EV468"/>
      <c r="EW468"/>
      <c r="EX468"/>
      <c r="EY468"/>
      <c r="EZ468"/>
    </row>
    <row r="469" spans="1:156" s="16" customFormat="1" ht="24.95" customHeight="1" x14ac:dyDescent="0.2">
      <c r="A469" s="10">
        <v>457</v>
      </c>
      <c r="B469" s="229" t="s">
        <v>4259</v>
      </c>
      <c r="C469" s="49" t="s">
        <v>4206</v>
      </c>
      <c r="D469" s="46">
        <v>2012</v>
      </c>
      <c r="E469" s="46">
        <v>1</v>
      </c>
      <c r="F469" s="230">
        <v>2664</v>
      </c>
      <c r="G469" s="230">
        <v>2220</v>
      </c>
      <c r="H469" s="231"/>
      <c r="I469" s="18"/>
      <c r="EN469"/>
      <c r="EO469"/>
      <c r="EP469"/>
      <c r="EQ469"/>
      <c r="ER469"/>
      <c r="ES469"/>
      <c r="ET469"/>
      <c r="EU469"/>
      <c r="EV469"/>
      <c r="EW469"/>
      <c r="EX469"/>
      <c r="EY469"/>
      <c r="EZ469"/>
    </row>
    <row r="470" spans="1:156" s="16" customFormat="1" ht="24.95" customHeight="1" x14ac:dyDescent="0.2">
      <c r="A470" s="10">
        <v>458</v>
      </c>
      <c r="B470" s="229" t="s">
        <v>4260</v>
      </c>
      <c r="C470" s="49" t="s">
        <v>4206</v>
      </c>
      <c r="D470" s="46">
        <v>2012</v>
      </c>
      <c r="E470" s="46">
        <v>1</v>
      </c>
      <c r="F470" s="230">
        <v>1686</v>
      </c>
      <c r="G470" s="230">
        <v>1452</v>
      </c>
      <c r="H470" s="231"/>
      <c r="I470" s="18"/>
      <c r="EN470"/>
      <c r="EO470"/>
      <c r="EP470"/>
      <c r="EQ470"/>
      <c r="ER470"/>
      <c r="ES470"/>
      <c r="ET470"/>
      <c r="EU470"/>
      <c r="EV470"/>
      <c r="EW470"/>
      <c r="EX470"/>
      <c r="EY470"/>
      <c r="EZ470"/>
    </row>
    <row r="471" spans="1:156" s="16" customFormat="1" ht="24.95" customHeight="1" x14ac:dyDescent="0.2">
      <c r="A471" s="10">
        <v>459</v>
      </c>
      <c r="B471" s="229" t="s">
        <v>4261</v>
      </c>
      <c r="C471" s="49" t="s">
        <v>4212</v>
      </c>
      <c r="D471" s="46">
        <v>2012</v>
      </c>
      <c r="E471" s="46">
        <v>1</v>
      </c>
      <c r="F471" s="230">
        <v>1086</v>
      </c>
      <c r="G471" s="230">
        <v>965</v>
      </c>
      <c r="H471" s="231"/>
      <c r="I471" s="18"/>
      <c r="EN471"/>
      <c r="EO471"/>
      <c r="EP471"/>
      <c r="EQ471"/>
      <c r="ER471"/>
      <c r="ES471"/>
      <c r="ET471"/>
      <c r="EU471"/>
      <c r="EV471"/>
      <c r="EW471"/>
      <c r="EX471"/>
      <c r="EY471"/>
      <c r="EZ471"/>
    </row>
    <row r="472" spans="1:156" s="16" customFormat="1" ht="24.95" customHeight="1" x14ac:dyDescent="0.2">
      <c r="A472" s="10">
        <v>460</v>
      </c>
      <c r="B472" s="229" t="s">
        <v>4261</v>
      </c>
      <c r="C472" s="49" t="s">
        <v>4208</v>
      </c>
      <c r="D472" s="46">
        <v>2012</v>
      </c>
      <c r="E472" s="46">
        <v>1</v>
      </c>
      <c r="F472" s="230">
        <v>1086</v>
      </c>
      <c r="G472" s="230">
        <v>965</v>
      </c>
      <c r="H472" s="231"/>
      <c r="I472" s="18"/>
      <c r="EN472"/>
      <c r="EO472"/>
      <c r="EP472"/>
      <c r="EQ472"/>
      <c r="ER472"/>
      <c r="ES472"/>
      <c r="ET472"/>
      <c r="EU472"/>
      <c r="EV472"/>
      <c r="EW472"/>
      <c r="EX472"/>
      <c r="EY472"/>
      <c r="EZ472"/>
    </row>
    <row r="473" spans="1:156" s="16" customFormat="1" ht="24.95" customHeight="1" x14ac:dyDescent="0.2">
      <c r="A473" s="10">
        <v>461</v>
      </c>
      <c r="B473" s="229" t="s">
        <v>4262</v>
      </c>
      <c r="C473" s="49" t="s">
        <v>4206</v>
      </c>
      <c r="D473" s="46">
        <v>2012</v>
      </c>
      <c r="E473" s="46">
        <v>1</v>
      </c>
      <c r="F473" s="230">
        <v>1388</v>
      </c>
      <c r="G473" s="230">
        <v>1234</v>
      </c>
      <c r="H473" s="231"/>
      <c r="I473" s="18"/>
      <c r="EN473"/>
      <c r="EO473"/>
      <c r="EP473"/>
      <c r="EQ473"/>
      <c r="ER473"/>
      <c r="ES473"/>
      <c r="ET473"/>
      <c r="EU473"/>
      <c r="EV473"/>
      <c r="EW473"/>
      <c r="EX473"/>
      <c r="EY473"/>
      <c r="EZ473"/>
    </row>
    <row r="474" spans="1:156" s="16" customFormat="1" ht="24.95" customHeight="1" x14ac:dyDescent="0.2">
      <c r="A474" s="10">
        <v>462</v>
      </c>
      <c r="B474" s="229" t="s">
        <v>4263</v>
      </c>
      <c r="C474" s="49" t="s">
        <v>4208</v>
      </c>
      <c r="D474" s="46">
        <v>2012</v>
      </c>
      <c r="E474" s="46">
        <v>1</v>
      </c>
      <c r="F474" s="230">
        <v>1826</v>
      </c>
      <c r="G474" s="230">
        <v>1724</v>
      </c>
      <c r="H474" s="231"/>
      <c r="I474" s="18"/>
      <c r="EN474"/>
      <c r="EO474"/>
      <c r="EP474"/>
      <c r="EQ474"/>
      <c r="ER474"/>
      <c r="ES474"/>
      <c r="ET474"/>
      <c r="EU474"/>
      <c r="EV474"/>
      <c r="EW474"/>
      <c r="EX474"/>
      <c r="EY474"/>
      <c r="EZ474"/>
    </row>
    <row r="475" spans="1:156" s="16" customFormat="1" ht="24.95" customHeight="1" x14ac:dyDescent="0.2">
      <c r="A475" s="10">
        <v>463</v>
      </c>
      <c r="B475" s="229" t="s">
        <v>4264</v>
      </c>
      <c r="C475" s="49" t="s">
        <v>4206</v>
      </c>
      <c r="D475" s="46">
        <v>2012</v>
      </c>
      <c r="E475" s="46">
        <v>1</v>
      </c>
      <c r="F475" s="230">
        <v>1481</v>
      </c>
      <c r="G475" s="230">
        <v>1481</v>
      </c>
      <c r="H475" s="231"/>
      <c r="I475" s="18"/>
      <c r="EN475"/>
      <c r="EO475"/>
      <c r="EP475"/>
      <c r="EQ475"/>
      <c r="ER475"/>
      <c r="ES475"/>
      <c r="ET475"/>
      <c r="EU475"/>
      <c r="EV475"/>
      <c r="EW475"/>
      <c r="EX475"/>
      <c r="EY475"/>
      <c r="EZ475"/>
    </row>
    <row r="476" spans="1:156" s="16" customFormat="1" ht="24.95" customHeight="1" x14ac:dyDescent="0.2">
      <c r="A476" s="10">
        <v>464</v>
      </c>
      <c r="B476" s="229" t="s">
        <v>4265</v>
      </c>
      <c r="C476" s="49" t="s">
        <v>4208</v>
      </c>
      <c r="D476" s="46">
        <v>2012</v>
      </c>
      <c r="E476" s="46">
        <v>1</v>
      </c>
      <c r="F476" s="230">
        <v>2519</v>
      </c>
      <c r="G476" s="230">
        <v>2519</v>
      </c>
      <c r="H476" s="231"/>
      <c r="I476" s="18"/>
      <c r="EN476"/>
      <c r="EO476"/>
      <c r="EP476"/>
      <c r="EQ476"/>
      <c r="ER476"/>
      <c r="ES476"/>
      <c r="ET476"/>
      <c r="EU476"/>
      <c r="EV476"/>
      <c r="EW476"/>
      <c r="EX476"/>
      <c r="EY476"/>
      <c r="EZ476"/>
    </row>
    <row r="477" spans="1:156" s="16" customFormat="1" ht="24.95" customHeight="1" x14ac:dyDescent="0.2">
      <c r="A477" s="10">
        <v>465</v>
      </c>
      <c r="B477" s="229" t="s">
        <v>4266</v>
      </c>
      <c r="C477" s="49" t="s">
        <v>4208</v>
      </c>
      <c r="D477" s="46">
        <v>2012</v>
      </c>
      <c r="E477" s="46">
        <v>1</v>
      </c>
      <c r="F477" s="230">
        <v>3600</v>
      </c>
      <c r="G477" s="230">
        <v>3600</v>
      </c>
      <c r="H477" s="231"/>
      <c r="I477" s="18"/>
      <c r="EN477"/>
      <c r="EO477"/>
      <c r="EP477"/>
      <c r="EQ477"/>
      <c r="ER477"/>
      <c r="ES477"/>
      <c r="ET477"/>
      <c r="EU477"/>
      <c r="EV477"/>
      <c r="EW477"/>
      <c r="EX477"/>
      <c r="EY477"/>
      <c r="EZ477"/>
    </row>
    <row r="478" spans="1:156" s="16" customFormat="1" ht="24.95" customHeight="1" x14ac:dyDescent="0.2">
      <c r="A478" s="10">
        <v>466</v>
      </c>
      <c r="B478" s="229" t="s">
        <v>4267</v>
      </c>
      <c r="C478" s="49" t="s">
        <v>4212</v>
      </c>
      <c r="D478" s="46">
        <v>2012</v>
      </c>
      <c r="E478" s="46">
        <v>1</v>
      </c>
      <c r="F478" s="230">
        <v>1112</v>
      </c>
      <c r="G478" s="230">
        <v>1112</v>
      </c>
      <c r="H478" s="231"/>
      <c r="I478" s="18"/>
      <c r="EN478"/>
      <c r="EO478"/>
      <c r="EP478"/>
      <c r="EQ478"/>
      <c r="ER478"/>
      <c r="ES478"/>
      <c r="ET478"/>
      <c r="EU478"/>
      <c r="EV478"/>
      <c r="EW478"/>
      <c r="EX478"/>
      <c r="EY478"/>
      <c r="EZ478"/>
    </row>
    <row r="479" spans="1:156" s="16" customFormat="1" ht="24.95" customHeight="1" x14ac:dyDescent="0.2">
      <c r="A479" s="10">
        <v>467</v>
      </c>
      <c r="B479" s="229" t="s">
        <v>4268</v>
      </c>
      <c r="C479" s="49" t="s">
        <v>4208</v>
      </c>
      <c r="D479" s="46">
        <v>2012</v>
      </c>
      <c r="E479" s="46">
        <v>1</v>
      </c>
      <c r="F479" s="230">
        <v>1181</v>
      </c>
      <c r="G479" s="230">
        <v>1115</v>
      </c>
      <c r="H479" s="231"/>
      <c r="I479" s="18"/>
      <c r="EN479"/>
      <c r="EO479"/>
      <c r="EP479"/>
      <c r="EQ479"/>
      <c r="ER479"/>
      <c r="ES479"/>
      <c r="ET479"/>
      <c r="EU479"/>
      <c r="EV479"/>
      <c r="EW479"/>
      <c r="EX479"/>
      <c r="EY479"/>
      <c r="EZ479"/>
    </row>
    <row r="480" spans="1:156" s="16" customFormat="1" ht="24.95" customHeight="1" x14ac:dyDescent="0.2">
      <c r="A480" s="10">
        <v>468</v>
      </c>
      <c r="B480" s="229" t="s">
        <v>4269</v>
      </c>
      <c r="C480" s="49" t="s">
        <v>4208</v>
      </c>
      <c r="D480" s="46">
        <v>2013</v>
      </c>
      <c r="E480" s="46">
        <v>1</v>
      </c>
      <c r="F480" s="230">
        <v>1857</v>
      </c>
      <c r="G480" s="230">
        <v>1238</v>
      </c>
      <c r="H480" s="231"/>
      <c r="I480" s="18"/>
      <c r="EN480"/>
      <c r="EO480"/>
      <c r="EP480"/>
      <c r="EQ480"/>
      <c r="ER480"/>
      <c r="ES480"/>
      <c r="ET480"/>
      <c r="EU480"/>
      <c r="EV480"/>
      <c r="EW480"/>
      <c r="EX480"/>
      <c r="EY480"/>
      <c r="EZ480"/>
    </row>
    <row r="481" spans="1:156" s="16" customFormat="1" ht="24.95" customHeight="1" x14ac:dyDescent="0.2">
      <c r="A481" s="10">
        <v>469</v>
      </c>
      <c r="B481" s="229" t="s">
        <v>4270</v>
      </c>
      <c r="C481" s="49" t="s">
        <v>4208</v>
      </c>
      <c r="D481" s="46">
        <v>2013</v>
      </c>
      <c r="E481" s="46">
        <v>1</v>
      </c>
      <c r="F481" s="230">
        <v>1182</v>
      </c>
      <c r="G481" s="230">
        <v>591</v>
      </c>
      <c r="H481" s="231"/>
      <c r="I481" s="18"/>
      <c r="EN481"/>
      <c r="EO481"/>
      <c r="EP481"/>
      <c r="EQ481"/>
      <c r="ER481"/>
      <c r="ES481"/>
      <c r="ET481"/>
      <c r="EU481"/>
      <c r="EV481"/>
      <c r="EW481"/>
      <c r="EX481"/>
      <c r="EY481"/>
      <c r="EZ481"/>
    </row>
    <row r="482" spans="1:156" s="16" customFormat="1" ht="24.95" customHeight="1" x14ac:dyDescent="0.2">
      <c r="A482" s="10">
        <v>470</v>
      </c>
      <c r="B482" s="229" t="s">
        <v>4271</v>
      </c>
      <c r="C482" s="49" t="s">
        <v>4208</v>
      </c>
      <c r="D482" s="46">
        <v>2013</v>
      </c>
      <c r="E482" s="46">
        <v>1</v>
      </c>
      <c r="F482" s="230">
        <v>1400</v>
      </c>
      <c r="G482" s="230">
        <v>700</v>
      </c>
      <c r="H482" s="231"/>
      <c r="I482" s="18"/>
      <c r="EN482"/>
      <c r="EO482"/>
      <c r="EP482"/>
      <c r="EQ482"/>
      <c r="ER482"/>
      <c r="ES482"/>
      <c r="ET482"/>
      <c r="EU482"/>
      <c r="EV482"/>
      <c r="EW482"/>
      <c r="EX482"/>
      <c r="EY482"/>
      <c r="EZ482"/>
    </row>
    <row r="483" spans="1:156" s="16" customFormat="1" ht="24.95" customHeight="1" x14ac:dyDescent="0.2">
      <c r="A483" s="10">
        <v>471</v>
      </c>
      <c r="B483" s="229" t="s">
        <v>4272</v>
      </c>
      <c r="C483" s="49" t="s">
        <v>4212</v>
      </c>
      <c r="D483" s="46">
        <v>2013</v>
      </c>
      <c r="E483" s="46">
        <v>1</v>
      </c>
      <c r="F483" s="230">
        <v>1971</v>
      </c>
      <c r="G483" s="230">
        <v>986</v>
      </c>
      <c r="H483" s="231"/>
      <c r="I483" s="18"/>
      <c r="EN483"/>
      <c r="EO483"/>
      <c r="EP483"/>
      <c r="EQ483"/>
      <c r="ER483"/>
      <c r="ES483"/>
      <c r="ET483"/>
      <c r="EU483"/>
      <c r="EV483"/>
      <c r="EW483"/>
      <c r="EX483"/>
      <c r="EY483"/>
      <c r="EZ483"/>
    </row>
    <row r="484" spans="1:156" s="16" customFormat="1" ht="24.95" customHeight="1" x14ac:dyDescent="0.2">
      <c r="A484" s="10">
        <v>472</v>
      </c>
      <c r="B484" s="229" t="s">
        <v>4273</v>
      </c>
      <c r="C484" s="49" t="s">
        <v>4206</v>
      </c>
      <c r="D484" s="46">
        <v>2013</v>
      </c>
      <c r="E484" s="46">
        <v>1</v>
      </c>
      <c r="F484" s="230">
        <v>1148</v>
      </c>
      <c r="G484" s="230">
        <v>542</v>
      </c>
      <c r="H484" s="231"/>
      <c r="I484" s="18"/>
      <c r="EN484"/>
      <c r="EO484"/>
      <c r="EP484"/>
      <c r="EQ484"/>
      <c r="ER484"/>
      <c r="ES484"/>
      <c r="ET484"/>
      <c r="EU484"/>
      <c r="EV484"/>
      <c r="EW484"/>
      <c r="EX484"/>
      <c r="EY484"/>
      <c r="EZ484"/>
    </row>
    <row r="485" spans="1:156" s="16" customFormat="1" ht="24.95" customHeight="1" x14ac:dyDescent="0.2">
      <c r="A485" s="10">
        <v>473</v>
      </c>
      <c r="B485" s="229" t="s">
        <v>4274</v>
      </c>
      <c r="C485" s="49" t="s">
        <v>4206</v>
      </c>
      <c r="D485" s="46">
        <v>2013</v>
      </c>
      <c r="E485" s="46">
        <v>1</v>
      </c>
      <c r="F485" s="230">
        <v>1882</v>
      </c>
      <c r="G485" s="230">
        <v>1286</v>
      </c>
      <c r="H485" s="231"/>
      <c r="I485" s="18"/>
      <c r="EN485"/>
      <c r="EO485"/>
      <c r="EP485"/>
      <c r="EQ485"/>
      <c r="ER485"/>
      <c r="ES485"/>
      <c r="ET485"/>
      <c r="EU485"/>
      <c r="EV485"/>
      <c r="EW485"/>
      <c r="EX485"/>
      <c r="EY485"/>
      <c r="EZ485"/>
    </row>
    <row r="486" spans="1:156" s="16" customFormat="1" ht="24.95" customHeight="1" x14ac:dyDescent="0.2">
      <c r="A486" s="10">
        <v>474</v>
      </c>
      <c r="B486" s="229" t="s">
        <v>4275</v>
      </c>
      <c r="C486" s="49" t="s">
        <v>4206</v>
      </c>
      <c r="D486" s="46">
        <v>2013</v>
      </c>
      <c r="E486" s="46">
        <v>1</v>
      </c>
      <c r="F486" s="230">
        <v>1214</v>
      </c>
      <c r="G486" s="230">
        <v>573</v>
      </c>
      <c r="H486" s="231"/>
      <c r="I486" s="18"/>
      <c r="EN486"/>
      <c r="EO486"/>
      <c r="EP486"/>
      <c r="EQ486"/>
      <c r="ER486"/>
      <c r="ES486"/>
      <c r="ET486"/>
      <c r="EU486"/>
      <c r="EV486"/>
      <c r="EW486"/>
      <c r="EX486"/>
      <c r="EY486"/>
      <c r="EZ486"/>
    </row>
    <row r="487" spans="1:156" s="16" customFormat="1" ht="24.95" customHeight="1" x14ac:dyDescent="0.2">
      <c r="A487" s="10">
        <v>476</v>
      </c>
      <c r="B487" s="229" t="s">
        <v>4276</v>
      </c>
      <c r="C487" s="49" t="s">
        <v>4206</v>
      </c>
      <c r="D487" s="46">
        <v>2014</v>
      </c>
      <c r="E487" s="46">
        <v>1</v>
      </c>
      <c r="F487" s="230">
        <v>1529</v>
      </c>
      <c r="G487" s="230">
        <v>1189</v>
      </c>
      <c r="H487" s="231"/>
      <c r="I487" s="18"/>
      <c r="EN487"/>
      <c r="EO487"/>
      <c r="EP487"/>
      <c r="EQ487"/>
      <c r="ER487"/>
      <c r="ES487"/>
      <c r="ET487"/>
      <c r="EU487"/>
      <c r="EV487"/>
      <c r="EW487"/>
      <c r="EX487"/>
      <c r="EY487"/>
      <c r="EZ487"/>
    </row>
    <row r="488" spans="1:156" s="16" customFormat="1" ht="24.95" customHeight="1" x14ac:dyDescent="0.2">
      <c r="A488" s="10">
        <v>477</v>
      </c>
      <c r="B488" s="229" t="s">
        <v>4277</v>
      </c>
      <c r="C488" s="49" t="s">
        <v>4278</v>
      </c>
      <c r="D488" s="46">
        <v>2014</v>
      </c>
      <c r="E488" s="46">
        <v>1</v>
      </c>
      <c r="F488" s="230">
        <v>1987</v>
      </c>
      <c r="G488" s="230">
        <v>1656</v>
      </c>
      <c r="H488" s="231"/>
      <c r="I488" s="18"/>
      <c r="EN488"/>
      <c r="EO488"/>
      <c r="EP488"/>
      <c r="EQ488"/>
      <c r="ER488"/>
      <c r="ES488"/>
      <c r="ET488"/>
      <c r="EU488"/>
      <c r="EV488"/>
      <c r="EW488"/>
      <c r="EX488"/>
      <c r="EY488"/>
      <c r="EZ488"/>
    </row>
    <row r="489" spans="1:156" s="16" customFormat="1" ht="24.95" customHeight="1" x14ac:dyDescent="0.2">
      <c r="A489" s="10">
        <v>478</v>
      </c>
      <c r="B489" s="229" t="s">
        <v>4279</v>
      </c>
      <c r="C489" s="49" t="s">
        <v>4206</v>
      </c>
      <c r="D489" s="46">
        <v>2014</v>
      </c>
      <c r="E489" s="46">
        <v>1</v>
      </c>
      <c r="F489" s="230">
        <v>2000</v>
      </c>
      <c r="G489" s="230">
        <v>1611</v>
      </c>
      <c r="H489" s="231"/>
      <c r="I489" s="18"/>
      <c r="EN489"/>
      <c r="EO489"/>
      <c r="EP489"/>
      <c r="EQ489"/>
      <c r="ER489"/>
      <c r="ES489"/>
      <c r="ET489"/>
      <c r="EU489"/>
      <c r="EV489"/>
      <c r="EW489"/>
      <c r="EX489"/>
      <c r="EY489"/>
      <c r="EZ489"/>
    </row>
    <row r="490" spans="1:156" s="16" customFormat="1" ht="24.95" customHeight="1" x14ac:dyDescent="0.2">
      <c r="A490" s="10">
        <v>479</v>
      </c>
      <c r="B490" s="229" t="s">
        <v>4280</v>
      </c>
      <c r="C490" s="49" t="s">
        <v>4206</v>
      </c>
      <c r="D490" s="46">
        <v>2014</v>
      </c>
      <c r="E490" s="46">
        <v>1</v>
      </c>
      <c r="F490" s="230">
        <v>1246</v>
      </c>
      <c r="G490" s="230">
        <v>1038</v>
      </c>
      <c r="H490" s="231"/>
      <c r="I490" s="18"/>
      <c r="EN490"/>
      <c r="EO490"/>
      <c r="EP490"/>
      <c r="EQ490"/>
      <c r="ER490"/>
      <c r="ES490"/>
      <c r="ET490"/>
      <c r="EU490"/>
      <c r="EV490"/>
      <c r="EW490"/>
      <c r="EX490"/>
      <c r="EY490"/>
      <c r="EZ490"/>
    </row>
    <row r="491" spans="1:156" s="16" customFormat="1" ht="24.95" customHeight="1" x14ac:dyDescent="0.2">
      <c r="A491" s="10">
        <v>480</v>
      </c>
      <c r="B491" s="229" t="s">
        <v>4281</v>
      </c>
      <c r="C491" s="49" t="s">
        <v>4212</v>
      </c>
      <c r="D491" s="46">
        <v>2014</v>
      </c>
      <c r="E491" s="46">
        <v>1</v>
      </c>
      <c r="F491" s="230">
        <v>2327</v>
      </c>
      <c r="G491" s="230">
        <v>1745</v>
      </c>
      <c r="H491" s="231"/>
      <c r="I491" s="18"/>
      <c r="EN491"/>
      <c r="EO491"/>
      <c r="EP491"/>
      <c r="EQ491"/>
      <c r="ER491"/>
      <c r="ES491"/>
      <c r="ET491"/>
      <c r="EU491"/>
      <c r="EV491"/>
      <c r="EW491"/>
      <c r="EX491"/>
      <c r="EY491"/>
      <c r="EZ491"/>
    </row>
    <row r="492" spans="1:156" s="16" customFormat="1" ht="24.95" customHeight="1" x14ac:dyDescent="0.2">
      <c r="A492" s="10">
        <v>481</v>
      </c>
      <c r="B492" s="229" t="s">
        <v>4282</v>
      </c>
      <c r="C492" s="49" t="s">
        <v>4206</v>
      </c>
      <c r="D492" s="46">
        <v>2014</v>
      </c>
      <c r="E492" s="46">
        <v>1</v>
      </c>
      <c r="F492" s="230">
        <v>1868</v>
      </c>
      <c r="G492" s="230">
        <v>1557</v>
      </c>
      <c r="H492" s="231"/>
      <c r="I492" s="18"/>
      <c r="EN492"/>
      <c r="EO492"/>
      <c r="EP492"/>
      <c r="EQ492"/>
      <c r="ER492"/>
      <c r="ES492"/>
      <c r="ET492"/>
      <c r="EU492"/>
      <c r="EV492"/>
      <c r="EW492"/>
      <c r="EX492"/>
      <c r="EY492"/>
      <c r="EZ492"/>
    </row>
    <row r="493" spans="1:156" s="16" customFormat="1" ht="24.95" customHeight="1" x14ac:dyDescent="0.2">
      <c r="A493" s="10">
        <v>482</v>
      </c>
      <c r="B493" s="229" t="s">
        <v>4283</v>
      </c>
      <c r="C493" s="49" t="s">
        <v>4206</v>
      </c>
      <c r="D493" s="46">
        <v>2015</v>
      </c>
      <c r="E493" s="46">
        <v>1</v>
      </c>
      <c r="F493" s="230">
        <v>1954</v>
      </c>
      <c r="G493" s="230">
        <v>1954</v>
      </c>
      <c r="H493" s="231">
        <v>2</v>
      </c>
      <c r="I493" s="18"/>
      <c r="EN493"/>
      <c r="EO493"/>
      <c r="EP493"/>
      <c r="EQ493"/>
      <c r="ER493"/>
      <c r="ES493"/>
      <c r="ET493"/>
      <c r="EU493"/>
      <c r="EV493"/>
      <c r="EW493"/>
      <c r="EX493"/>
      <c r="EY493"/>
      <c r="EZ493"/>
    </row>
    <row r="494" spans="1:156" s="16" customFormat="1" ht="24.95" customHeight="1" x14ac:dyDescent="0.2">
      <c r="A494" s="10">
        <v>483</v>
      </c>
      <c r="B494" s="229" t="s">
        <v>4284</v>
      </c>
      <c r="C494" s="49" t="s">
        <v>4206</v>
      </c>
      <c r="D494" s="46">
        <v>2015</v>
      </c>
      <c r="E494" s="46">
        <v>1</v>
      </c>
      <c r="F494" s="230">
        <v>2578</v>
      </c>
      <c r="G494" s="230">
        <v>2578</v>
      </c>
      <c r="H494" s="231">
        <v>2</v>
      </c>
      <c r="I494" s="18"/>
      <c r="EN494"/>
      <c r="EO494"/>
      <c r="EP494"/>
      <c r="EQ494"/>
      <c r="ER494"/>
      <c r="ES494"/>
      <c r="ET494"/>
      <c r="EU494"/>
      <c r="EV494"/>
      <c r="EW494"/>
      <c r="EX494"/>
      <c r="EY494"/>
      <c r="EZ494"/>
    </row>
    <row r="495" spans="1:156" s="16" customFormat="1" ht="24.95" customHeight="1" x14ac:dyDescent="0.2">
      <c r="A495" s="10">
        <v>484</v>
      </c>
      <c r="B495" s="229" t="s">
        <v>4285</v>
      </c>
      <c r="C495" s="49" t="s">
        <v>4206</v>
      </c>
      <c r="D495" s="46">
        <v>2015</v>
      </c>
      <c r="E495" s="46">
        <v>1</v>
      </c>
      <c r="F495" s="230">
        <v>6636</v>
      </c>
      <c r="G495" s="230">
        <v>6636</v>
      </c>
      <c r="H495" s="231">
        <v>2</v>
      </c>
      <c r="I495" s="18"/>
      <c r="EN495"/>
      <c r="EO495"/>
      <c r="EP495"/>
      <c r="EQ495"/>
      <c r="ER495"/>
      <c r="ES495"/>
      <c r="ET495"/>
      <c r="EU495"/>
      <c r="EV495"/>
      <c r="EW495"/>
      <c r="EX495"/>
      <c r="EY495"/>
      <c r="EZ495"/>
    </row>
    <row r="496" spans="1:156" s="16" customFormat="1" ht="24.95" customHeight="1" x14ac:dyDescent="0.2">
      <c r="A496" s="10">
        <v>485</v>
      </c>
      <c r="B496" s="229" t="s">
        <v>4286</v>
      </c>
      <c r="C496" s="49" t="s">
        <v>4212</v>
      </c>
      <c r="D496" s="46">
        <v>2015</v>
      </c>
      <c r="E496" s="46">
        <v>1</v>
      </c>
      <c r="F496" s="230">
        <v>16261</v>
      </c>
      <c r="G496" s="230">
        <v>16261</v>
      </c>
      <c r="H496" s="231"/>
      <c r="I496" s="18"/>
      <c r="EN496"/>
      <c r="EO496"/>
      <c r="EP496"/>
      <c r="EQ496"/>
      <c r="ER496"/>
      <c r="ES496"/>
      <c r="ET496"/>
      <c r="EU496"/>
      <c r="EV496"/>
      <c r="EW496"/>
      <c r="EX496"/>
      <c r="EY496"/>
      <c r="EZ496"/>
    </row>
    <row r="497" spans="1:156" s="16" customFormat="1" ht="24.95" customHeight="1" x14ac:dyDescent="0.2">
      <c r="A497" s="10">
        <v>486</v>
      </c>
      <c r="B497" s="229" t="s">
        <v>4287</v>
      </c>
      <c r="C497" s="49" t="s">
        <v>4208</v>
      </c>
      <c r="D497" s="46">
        <v>2018</v>
      </c>
      <c r="E497" s="46">
        <v>1</v>
      </c>
      <c r="F497" s="230">
        <v>1699</v>
      </c>
      <c r="G497" s="230">
        <v>1699</v>
      </c>
      <c r="H497" s="231"/>
      <c r="I497" s="18"/>
      <c r="EN497"/>
      <c r="EO497"/>
      <c r="EP497"/>
      <c r="EQ497"/>
      <c r="ER497"/>
      <c r="ES497"/>
      <c r="ET497"/>
      <c r="EU497"/>
      <c r="EV497"/>
      <c r="EW497"/>
      <c r="EX497"/>
      <c r="EY497"/>
      <c r="EZ497"/>
    </row>
    <row r="498" spans="1:156" s="16" customFormat="1" ht="24.95" customHeight="1" thickBot="1" x14ac:dyDescent="0.25">
      <c r="A498" s="10">
        <v>487</v>
      </c>
      <c r="B498" s="229" t="s">
        <v>4288</v>
      </c>
      <c r="C498" s="49" t="s">
        <v>4208</v>
      </c>
      <c r="D498" s="46">
        <v>2018</v>
      </c>
      <c r="E498" s="46">
        <v>1</v>
      </c>
      <c r="F498" s="230">
        <v>2957</v>
      </c>
      <c r="G498" s="230">
        <v>2957</v>
      </c>
      <c r="H498" s="231"/>
      <c r="I498" s="18"/>
      <c r="EN498"/>
      <c r="EO498"/>
      <c r="EP498"/>
      <c r="EQ498"/>
      <c r="ER498"/>
      <c r="ES498"/>
      <c r="ET498"/>
      <c r="EU498"/>
      <c r="EV498"/>
      <c r="EW498"/>
      <c r="EX498"/>
      <c r="EY498"/>
      <c r="EZ498"/>
    </row>
    <row r="499" spans="1:156" s="16" customFormat="1" ht="14.25" thickBot="1" x14ac:dyDescent="0.25">
      <c r="A499" s="234"/>
      <c r="B499" s="235" t="s">
        <v>4289</v>
      </c>
      <c r="C499" s="236"/>
      <c r="D499" s="237"/>
      <c r="E499" s="238"/>
      <c r="F499" s="239"/>
      <c r="G499" s="239"/>
      <c r="H499" s="240"/>
      <c r="I499" s="241"/>
      <c r="EN499"/>
      <c r="EO499"/>
      <c r="EP499"/>
      <c r="EQ499"/>
      <c r="ER499"/>
      <c r="ES499"/>
      <c r="ET499"/>
      <c r="EU499"/>
      <c r="EV499"/>
      <c r="EW499"/>
      <c r="EX499"/>
      <c r="EY499"/>
      <c r="EZ499"/>
    </row>
    <row r="500" spans="1:156" s="16" customFormat="1" ht="13.5" x14ac:dyDescent="0.2">
      <c r="A500" s="10">
        <v>488</v>
      </c>
      <c r="B500" s="228" t="s">
        <v>4290</v>
      </c>
      <c r="C500" s="228" t="s">
        <v>4291</v>
      </c>
      <c r="D500" s="258" t="s">
        <v>4292</v>
      </c>
      <c r="E500" s="46">
        <v>1</v>
      </c>
      <c r="F500" s="259">
        <v>1653</v>
      </c>
      <c r="G500" s="259">
        <v>0</v>
      </c>
      <c r="H500" s="231" t="s">
        <v>1490</v>
      </c>
      <c r="I500" s="242"/>
      <c r="EN500"/>
      <c r="EO500"/>
      <c r="EP500"/>
      <c r="EQ500"/>
      <c r="ER500"/>
      <c r="ES500"/>
      <c r="ET500"/>
      <c r="EU500"/>
      <c r="EV500"/>
      <c r="EW500"/>
      <c r="EX500"/>
      <c r="EY500"/>
      <c r="EZ500"/>
    </row>
    <row r="501" spans="1:156" s="16" customFormat="1" ht="13.5" x14ac:dyDescent="0.2">
      <c r="A501" s="10">
        <v>489</v>
      </c>
      <c r="B501" s="228" t="s">
        <v>4293</v>
      </c>
      <c r="C501" s="228" t="s">
        <v>4291</v>
      </c>
      <c r="D501" s="258" t="s">
        <v>4292</v>
      </c>
      <c r="E501" s="46">
        <v>1</v>
      </c>
      <c r="F501" s="259">
        <v>1653</v>
      </c>
      <c r="G501" s="259">
        <v>0</v>
      </c>
      <c r="H501" s="231" t="s">
        <v>1490</v>
      </c>
      <c r="I501" s="242"/>
      <c r="EN501"/>
      <c r="EO501"/>
      <c r="EP501"/>
      <c r="EQ501"/>
      <c r="ER501"/>
      <c r="ES501"/>
      <c r="ET501"/>
      <c r="EU501"/>
      <c r="EV501"/>
      <c r="EW501"/>
      <c r="EX501"/>
      <c r="EY501"/>
      <c r="EZ501"/>
    </row>
    <row r="502" spans="1:156" s="16" customFormat="1" ht="27" x14ac:dyDescent="0.2">
      <c r="A502" s="10">
        <v>490</v>
      </c>
      <c r="B502" s="228" t="s">
        <v>4294</v>
      </c>
      <c r="C502" s="228" t="s">
        <v>4295</v>
      </c>
      <c r="D502" s="258" t="s">
        <v>4292</v>
      </c>
      <c r="E502" s="46">
        <v>1</v>
      </c>
      <c r="F502" s="259">
        <v>3151</v>
      </c>
      <c r="G502" s="259">
        <v>211</v>
      </c>
      <c r="H502" s="231" t="s">
        <v>14</v>
      </c>
      <c r="I502" s="242"/>
      <c r="EN502"/>
      <c r="EO502"/>
      <c r="EP502"/>
      <c r="EQ502"/>
      <c r="ER502"/>
      <c r="ES502"/>
      <c r="ET502"/>
      <c r="EU502"/>
      <c r="EV502"/>
      <c r="EW502"/>
      <c r="EX502"/>
      <c r="EY502"/>
      <c r="EZ502"/>
    </row>
    <row r="503" spans="1:156" s="16" customFormat="1" ht="13.5" x14ac:dyDescent="0.2">
      <c r="A503" s="10">
        <v>491</v>
      </c>
      <c r="B503" s="228" t="s">
        <v>4296</v>
      </c>
      <c r="C503" s="228" t="s">
        <v>4297</v>
      </c>
      <c r="D503" s="258" t="s">
        <v>4292</v>
      </c>
      <c r="E503" s="46">
        <v>1</v>
      </c>
      <c r="F503" s="259">
        <v>4443</v>
      </c>
      <c r="G503" s="259">
        <v>355</v>
      </c>
      <c r="H503" s="231" t="s">
        <v>3904</v>
      </c>
      <c r="I503" s="242"/>
      <c r="EN503"/>
      <c r="EO503"/>
      <c r="EP503"/>
      <c r="EQ503"/>
      <c r="ER503"/>
      <c r="ES503"/>
      <c r="ET503"/>
      <c r="EU503"/>
      <c r="EV503"/>
      <c r="EW503"/>
      <c r="EX503"/>
      <c r="EY503"/>
      <c r="EZ503"/>
    </row>
    <row r="504" spans="1:156" s="16" customFormat="1" ht="13.5" x14ac:dyDescent="0.2">
      <c r="A504" s="10">
        <v>492</v>
      </c>
      <c r="B504" s="228" t="s">
        <v>4298</v>
      </c>
      <c r="C504" s="228" t="s">
        <v>4291</v>
      </c>
      <c r="D504" s="258" t="s">
        <v>4299</v>
      </c>
      <c r="E504" s="46">
        <v>1</v>
      </c>
      <c r="F504" s="259">
        <v>1565</v>
      </c>
      <c r="G504" s="259">
        <v>0</v>
      </c>
      <c r="H504" s="231" t="s">
        <v>1490</v>
      </c>
      <c r="I504" s="242"/>
      <c r="EN504"/>
      <c r="EO504"/>
      <c r="EP504"/>
      <c r="EQ504"/>
      <c r="ER504"/>
      <c r="ES504"/>
      <c r="ET504"/>
      <c r="EU504"/>
      <c r="EV504"/>
      <c r="EW504"/>
      <c r="EX504"/>
      <c r="EY504"/>
      <c r="EZ504"/>
    </row>
    <row r="505" spans="1:156" s="16" customFormat="1" ht="13.5" x14ac:dyDescent="0.2">
      <c r="A505" s="10">
        <v>493</v>
      </c>
      <c r="B505" s="228" t="s">
        <v>4300</v>
      </c>
      <c r="C505" s="228" t="s">
        <v>4297</v>
      </c>
      <c r="D505" s="258" t="s">
        <v>4292</v>
      </c>
      <c r="E505" s="46">
        <v>1</v>
      </c>
      <c r="F505" s="259">
        <v>1192</v>
      </c>
      <c r="G505" s="259">
        <v>372</v>
      </c>
      <c r="H505" s="231" t="s">
        <v>187</v>
      </c>
      <c r="I505" s="242"/>
      <c r="EN505"/>
      <c r="EO505"/>
      <c r="EP505"/>
      <c r="EQ505"/>
      <c r="ER505"/>
      <c r="ES505"/>
      <c r="ET505"/>
      <c r="EU505"/>
      <c r="EV505"/>
      <c r="EW505"/>
      <c r="EX505"/>
      <c r="EY505"/>
      <c r="EZ505"/>
    </row>
    <row r="506" spans="1:156" s="16" customFormat="1" ht="13.5" x14ac:dyDescent="0.2">
      <c r="A506" s="10">
        <v>494</v>
      </c>
      <c r="B506" s="228" t="s">
        <v>4301</v>
      </c>
      <c r="C506" s="228" t="s">
        <v>4302</v>
      </c>
      <c r="D506" s="258" t="s">
        <v>4292</v>
      </c>
      <c r="E506" s="46">
        <v>1</v>
      </c>
      <c r="F506" s="259">
        <v>8148</v>
      </c>
      <c r="G506" s="259">
        <v>0</v>
      </c>
      <c r="H506" s="231" t="s">
        <v>3904</v>
      </c>
      <c r="I506" s="242"/>
      <c r="EN506"/>
      <c r="EO506"/>
      <c r="EP506"/>
      <c r="EQ506"/>
      <c r="ER506"/>
      <c r="ES506"/>
      <c r="ET506"/>
      <c r="EU506"/>
      <c r="EV506"/>
      <c r="EW506"/>
      <c r="EX506"/>
      <c r="EY506"/>
      <c r="EZ506"/>
    </row>
    <row r="507" spans="1:156" s="16" customFormat="1" ht="13.5" x14ac:dyDescent="0.2">
      <c r="A507" s="10">
        <v>495</v>
      </c>
      <c r="B507" s="228" t="s">
        <v>4303</v>
      </c>
      <c r="C507" s="228" t="s">
        <v>4291</v>
      </c>
      <c r="D507" s="258" t="s">
        <v>4299</v>
      </c>
      <c r="E507" s="46">
        <v>1</v>
      </c>
      <c r="F507" s="259">
        <v>1041</v>
      </c>
      <c r="G507" s="259">
        <v>0</v>
      </c>
      <c r="H507" s="231" t="s">
        <v>1490</v>
      </c>
      <c r="I507" s="242"/>
      <c r="EN507"/>
      <c r="EO507"/>
      <c r="EP507"/>
      <c r="EQ507"/>
      <c r="ER507"/>
      <c r="ES507"/>
      <c r="ET507"/>
      <c r="EU507"/>
      <c r="EV507"/>
      <c r="EW507"/>
      <c r="EX507"/>
      <c r="EY507"/>
      <c r="EZ507"/>
    </row>
    <row r="508" spans="1:156" s="16" customFormat="1" ht="27" x14ac:dyDescent="0.2">
      <c r="A508" s="10">
        <v>496</v>
      </c>
      <c r="B508" s="228" t="s">
        <v>4304</v>
      </c>
      <c r="C508" s="228" t="s">
        <v>4295</v>
      </c>
      <c r="D508" s="258" t="s">
        <v>4292</v>
      </c>
      <c r="E508" s="46">
        <v>1</v>
      </c>
      <c r="F508" s="259">
        <v>1710</v>
      </c>
      <c r="G508" s="259">
        <v>0</v>
      </c>
      <c r="H508" s="231" t="s">
        <v>1490</v>
      </c>
      <c r="I508" s="242"/>
      <c r="EN508"/>
      <c r="EO508"/>
      <c r="EP508"/>
      <c r="EQ508"/>
      <c r="ER508"/>
      <c r="ES508"/>
      <c r="ET508"/>
      <c r="EU508"/>
      <c r="EV508"/>
      <c r="EW508"/>
      <c r="EX508"/>
      <c r="EY508"/>
      <c r="EZ508"/>
    </row>
    <row r="509" spans="1:156" s="16" customFormat="1" ht="13.5" x14ac:dyDescent="0.2">
      <c r="A509" s="10">
        <v>497</v>
      </c>
      <c r="B509" s="228" t="s">
        <v>4305</v>
      </c>
      <c r="C509" s="228" t="s">
        <v>4297</v>
      </c>
      <c r="D509" s="258" t="s">
        <v>4299</v>
      </c>
      <c r="E509" s="46">
        <v>1</v>
      </c>
      <c r="F509" s="259">
        <v>9201</v>
      </c>
      <c r="G509" s="259">
        <v>1063</v>
      </c>
      <c r="H509" s="231" t="s">
        <v>4306</v>
      </c>
      <c r="I509" s="242" t="s">
        <v>4307</v>
      </c>
      <c r="EN509"/>
      <c r="EO509"/>
      <c r="EP509"/>
      <c r="EQ509"/>
      <c r="ER509"/>
      <c r="ES509"/>
      <c r="ET509"/>
      <c r="EU509"/>
      <c r="EV509"/>
      <c r="EW509"/>
      <c r="EX509"/>
      <c r="EY509"/>
      <c r="EZ509"/>
    </row>
    <row r="510" spans="1:156" s="16" customFormat="1" ht="13.5" x14ac:dyDescent="0.2">
      <c r="A510" s="10">
        <v>498</v>
      </c>
      <c r="B510" s="228" t="s">
        <v>4308</v>
      </c>
      <c r="C510" s="228" t="s">
        <v>4302</v>
      </c>
      <c r="D510" s="258" t="s">
        <v>4299</v>
      </c>
      <c r="E510" s="46">
        <v>1</v>
      </c>
      <c r="F510" s="259">
        <v>1471</v>
      </c>
      <c r="G510" s="259">
        <v>131</v>
      </c>
      <c r="H510" s="231" t="s">
        <v>3904</v>
      </c>
      <c r="I510" s="242"/>
      <c r="EN510"/>
      <c r="EO510"/>
      <c r="EP510"/>
      <c r="EQ510"/>
      <c r="ER510"/>
      <c r="ES510"/>
      <c r="ET510"/>
      <c r="EU510"/>
      <c r="EV510"/>
      <c r="EW510"/>
      <c r="EX510"/>
      <c r="EY510"/>
      <c r="EZ510"/>
    </row>
    <row r="511" spans="1:156" s="16" customFormat="1" ht="13.5" x14ac:dyDescent="0.2">
      <c r="A511" s="10">
        <v>499</v>
      </c>
      <c r="B511" s="228" t="s">
        <v>4309</v>
      </c>
      <c r="C511" s="228" t="s">
        <v>4302</v>
      </c>
      <c r="D511" s="258" t="s">
        <v>4299</v>
      </c>
      <c r="E511" s="46">
        <v>1</v>
      </c>
      <c r="F511" s="259">
        <v>3506</v>
      </c>
      <c r="G511" s="259">
        <v>313</v>
      </c>
      <c r="H511" s="231" t="s">
        <v>1490</v>
      </c>
      <c r="I511" s="242"/>
      <c r="EN511"/>
      <c r="EO511"/>
      <c r="EP511"/>
      <c r="EQ511"/>
      <c r="ER511"/>
      <c r="ES511"/>
      <c r="ET511"/>
      <c r="EU511"/>
      <c r="EV511"/>
      <c r="EW511"/>
      <c r="EX511"/>
      <c r="EY511"/>
      <c r="EZ511"/>
    </row>
    <row r="512" spans="1:156" s="16" customFormat="1" ht="13.5" x14ac:dyDescent="0.2">
      <c r="A512" s="10">
        <v>500</v>
      </c>
      <c r="B512" s="228" t="s">
        <v>4310</v>
      </c>
      <c r="C512" s="228" t="s">
        <v>4302</v>
      </c>
      <c r="D512" s="258" t="s">
        <v>4299</v>
      </c>
      <c r="E512" s="46">
        <v>1</v>
      </c>
      <c r="F512" s="259">
        <v>1284</v>
      </c>
      <c r="G512" s="259">
        <v>115</v>
      </c>
      <c r="H512" s="231" t="s">
        <v>1490</v>
      </c>
      <c r="I512" s="242"/>
      <c r="EN512"/>
      <c r="EO512"/>
      <c r="EP512"/>
      <c r="EQ512"/>
      <c r="ER512"/>
      <c r="ES512"/>
      <c r="ET512"/>
      <c r="EU512"/>
      <c r="EV512"/>
      <c r="EW512"/>
      <c r="EX512"/>
      <c r="EY512"/>
      <c r="EZ512"/>
    </row>
    <row r="513" spans="1:156" s="16" customFormat="1" ht="13.5" x14ac:dyDescent="0.2">
      <c r="A513" s="10">
        <v>501</v>
      </c>
      <c r="B513" s="228" t="s">
        <v>4311</v>
      </c>
      <c r="C513" s="228" t="s">
        <v>4302</v>
      </c>
      <c r="D513" s="258" t="s">
        <v>4299</v>
      </c>
      <c r="E513" s="46">
        <v>1</v>
      </c>
      <c r="F513" s="259">
        <v>1535</v>
      </c>
      <c r="G513" s="259">
        <v>274</v>
      </c>
      <c r="H513" s="231" t="s">
        <v>187</v>
      </c>
      <c r="I513" s="242"/>
      <c r="EN513"/>
      <c r="EO513"/>
      <c r="EP513"/>
      <c r="EQ513"/>
      <c r="ER513"/>
      <c r="ES513"/>
      <c r="ET513"/>
      <c r="EU513"/>
      <c r="EV513"/>
      <c r="EW513"/>
      <c r="EX513"/>
      <c r="EY513"/>
      <c r="EZ513"/>
    </row>
    <row r="514" spans="1:156" s="16" customFormat="1" ht="13.5" x14ac:dyDescent="0.2">
      <c r="A514" s="10">
        <v>502</v>
      </c>
      <c r="B514" s="228" t="s">
        <v>4312</v>
      </c>
      <c r="C514" s="228" t="s">
        <v>4291</v>
      </c>
      <c r="D514" s="258" t="s">
        <v>4299</v>
      </c>
      <c r="E514" s="46">
        <v>1</v>
      </c>
      <c r="F514" s="259">
        <v>1121</v>
      </c>
      <c r="G514" s="259">
        <v>188</v>
      </c>
      <c r="H514" s="231" t="s">
        <v>187</v>
      </c>
      <c r="I514" s="242"/>
      <c r="EN514"/>
      <c r="EO514"/>
      <c r="EP514"/>
      <c r="EQ514"/>
      <c r="ER514"/>
      <c r="ES514"/>
      <c r="ET514"/>
      <c r="EU514"/>
      <c r="EV514"/>
      <c r="EW514"/>
      <c r="EX514"/>
      <c r="EY514"/>
      <c r="EZ514"/>
    </row>
    <row r="515" spans="1:156" s="16" customFormat="1" ht="13.5" x14ac:dyDescent="0.2">
      <c r="A515" s="10">
        <v>503</v>
      </c>
      <c r="B515" s="228" t="s">
        <v>4313</v>
      </c>
      <c r="C515" s="228" t="s">
        <v>4291</v>
      </c>
      <c r="D515" s="258" t="s">
        <v>4299</v>
      </c>
      <c r="E515" s="46">
        <v>1</v>
      </c>
      <c r="F515" s="259">
        <v>1400</v>
      </c>
      <c r="G515" s="259">
        <v>250</v>
      </c>
      <c r="H515" s="231" t="s">
        <v>187</v>
      </c>
      <c r="I515" s="242"/>
      <c r="EN515"/>
      <c r="EO515"/>
      <c r="EP515"/>
      <c r="EQ515"/>
      <c r="ER515"/>
      <c r="ES515"/>
      <c r="ET515"/>
      <c r="EU515"/>
      <c r="EV515"/>
      <c r="EW515"/>
      <c r="EX515"/>
      <c r="EY515"/>
      <c r="EZ515"/>
    </row>
    <row r="516" spans="1:156" s="16" customFormat="1" ht="13.5" x14ac:dyDescent="0.2">
      <c r="A516" s="10">
        <v>504</v>
      </c>
      <c r="B516" s="228" t="s">
        <v>4314</v>
      </c>
      <c r="C516" s="228" t="s">
        <v>4302</v>
      </c>
      <c r="D516" s="258" t="s">
        <v>4299</v>
      </c>
      <c r="E516" s="46">
        <v>1</v>
      </c>
      <c r="F516" s="259">
        <v>1100</v>
      </c>
      <c r="G516" s="259">
        <v>196</v>
      </c>
      <c r="H516" s="231" t="s">
        <v>4306</v>
      </c>
      <c r="I516" s="242" t="s">
        <v>4307</v>
      </c>
      <c r="EN516"/>
      <c r="EO516"/>
      <c r="EP516"/>
      <c r="EQ516"/>
      <c r="ER516"/>
      <c r="ES516"/>
      <c r="ET516"/>
      <c r="EU516"/>
      <c r="EV516"/>
      <c r="EW516"/>
      <c r="EX516"/>
      <c r="EY516"/>
      <c r="EZ516"/>
    </row>
    <row r="517" spans="1:156" s="16" customFormat="1" ht="13.5" x14ac:dyDescent="0.2">
      <c r="A517" s="10">
        <v>505</v>
      </c>
      <c r="B517" s="228" t="s">
        <v>4315</v>
      </c>
      <c r="C517" s="228" t="s">
        <v>4302</v>
      </c>
      <c r="D517" s="258" t="s">
        <v>4299</v>
      </c>
      <c r="E517" s="46">
        <v>1</v>
      </c>
      <c r="F517" s="259">
        <v>3036</v>
      </c>
      <c r="G517" s="259">
        <v>576</v>
      </c>
      <c r="H517" s="231" t="s">
        <v>187</v>
      </c>
      <c r="I517" s="242"/>
      <c r="EN517"/>
      <c r="EO517"/>
      <c r="EP517"/>
      <c r="EQ517"/>
      <c r="ER517"/>
      <c r="ES517"/>
      <c r="ET517"/>
      <c r="EU517"/>
      <c r="EV517"/>
      <c r="EW517"/>
      <c r="EX517"/>
      <c r="EY517"/>
      <c r="EZ517"/>
    </row>
    <row r="518" spans="1:156" s="16" customFormat="1" ht="13.5" x14ac:dyDescent="0.2">
      <c r="A518" s="10">
        <v>506</v>
      </c>
      <c r="B518" s="228" t="s">
        <v>4316</v>
      </c>
      <c r="C518" s="228" t="s">
        <v>4297</v>
      </c>
      <c r="D518" s="258" t="s">
        <v>4299</v>
      </c>
      <c r="E518" s="46">
        <v>1</v>
      </c>
      <c r="F518" s="259">
        <v>1523</v>
      </c>
      <c r="G518" s="259">
        <v>272</v>
      </c>
      <c r="H518" s="231" t="s">
        <v>3904</v>
      </c>
      <c r="I518" s="242"/>
      <c r="EN518"/>
      <c r="EO518"/>
      <c r="EP518"/>
      <c r="EQ518"/>
      <c r="ER518"/>
      <c r="ES518"/>
      <c r="ET518"/>
      <c r="EU518"/>
      <c r="EV518"/>
      <c r="EW518"/>
      <c r="EX518"/>
      <c r="EY518"/>
      <c r="EZ518"/>
    </row>
    <row r="519" spans="1:156" s="16" customFormat="1" ht="13.5" x14ac:dyDescent="0.2">
      <c r="A519" s="10">
        <v>507</v>
      </c>
      <c r="B519" s="228" t="s">
        <v>4317</v>
      </c>
      <c r="C519" s="228" t="s">
        <v>4302</v>
      </c>
      <c r="D519" s="258" t="s">
        <v>4299</v>
      </c>
      <c r="E519" s="46">
        <v>1</v>
      </c>
      <c r="F519" s="259">
        <v>2779</v>
      </c>
      <c r="G519" s="259">
        <v>1006</v>
      </c>
      <c r="H519" s="231" t="s">
        <v>1490</v>
      </c>
      <c r="I519" s="242"/>
      <c r="EN519"/>
      <c r="EO519"/>
      <c r="EP519"/>
      <c r="EQ519"/>
      <c r="ER519"/>
      <c r="ES519"/>
      <c r="ET519"/>
      <c r="EU519"/>
      <c r="EV519"/>
      <c r="EW519"/>
      <c r="EX519"/>
      <c r="EY519"/>
      <c r="EZ519"/>
    </row>
    <row r="520" spans="1:156" s="16" customFormat="1" ht="13.5" x14ac:dyDescent="0.2">
      <c r="A520" s="10">
        <v>508</v>
      </c>
      <c r="B520" s="228" t="s">
        <v>4318</v>
      </c>
      <c r="C520" s="228" t="s">
        <v>4302</v>
      </c>
      <c r="D520" s="258" t="s">
        <v>4299</v>
      </c>
      <c r="E520" s="46">
        <v>1</v>
      </c>
      <c r="F520" s="259">
        <v>4332</v>
      </c>
      <c r="G520" s="259">
        <v>822</v>
      </c>
      <c r="H520" s="231" t="s">
        <v>1490</v>
      </c>
      <c r="I520" s="242"/>
      <c r="EN520"/>
      <c r="EO520"/>
      <c r="EP520"/>
      <c r="EQ520"/>
      <c r="ER520"/>
      <c r="ES520"/>
      <c r="ET520"/>
      <c r="EU520"/>
      <c r="EV520"/>
      <c r="EW520"/>
      <c r="EX520"/>
      <c r="EY520"/>
      <c r="EZ520"/>
    </row>
    <row r="521" spans="1:156" s="16" customFormat="1" ht="13.5" x14ac:dyDescent="0.2">
      <c r="A521" s="10">
        <v>509</v>
      </c>
      <c r="B521" s="228" t="s">
        <v>4319</v>
      </c>
      <c r="C521" s="228" t="s">
        <v>4291</v>
      </c>
      <c r="D521" s="258" t="s">
        <v>4299</v>
      </c>
      <c r="E521" s="46">
        <v>1</v>
      </c>
      <c r="F521" s="259">
        <v>7858</v>
      </c>
      <c r="G521" s="259">
        <v>1492</v>
      </c>
      <c r="H521" s="231" t="s">
        <v>3904</v>
      </c>
      <c r="I521" s="242"/>
      <c r="EN521"/>
      <c r="EO521"/>
      <c r="EP521"/>
      <c r="EQ521"/>
      <c r="ER521"/>
      <c r="ES521"/>
      <c r="ET521"/>
      <c r="EU521"/>
      <c r="EV521"/>
      <c r="EW521"/>
      <c r="EX521"/>
      <c r="EY521"/>
      <c r="EZ521"/>
    </row>
    <row r="522" spans="1:156" s="16" customFormat="1" ht="13.5" x14ac:dyDescent="0.2">
      <c r="A522" s="10">
        <v>510</v>
      </c>
      <c r="B522" s="228" t="s">
        <v>4320</v>
      </c>
      <c r="C522" s="228" t="s">
        <v>4291</v>
      </c>
      <c r="D522" s="258" t="s">
        <v>4299</v>
      </c>
      <c r="E522" s="46">
        <v>1</v>
      </c>
      <c r="F522" s="259">
        <v>3697</v>
      </c>
      <c r="G522" s="259">
        <v>0</v>
      </c>
      <c r="H522" s="231" t="s">
        <v>1490</v>
      </c>
      <c r="I522" s="242"/>
      <c r="EN522"/>
      <c r="EO522"/>
      <c r="EP522"/>
      <c r="EQ522"/>
      <c r="ER522"/>
      <c r="ES522"/>
      <c r="ET522"/>
      <c r="EU522"/>
      <c r="EV522"/>
      <c r="EW522"/>
      <c r="EX522"/>
      <c r="EY522"/>
      <c r="EZ522"/>
    </row>
    <row r="523" spans="1:156" s="16" customFormat="1" ht="13.5" x14ac:dyDescent="0.2">
      <c r="A523" s="10">
        <v>511</v>
      </c>
      <c r="B523" s="228" t="s">
        <v>4321</v>
      </c>
      <c r="C523" s="228" t="s">
        <v>4291</v>
      </c>
      <c r="D523" s="258" t="s">
        <v>4322</v>
      </c>
      <c r="E523" s="46">
        <v>1</v>
      </c>
      <c r="F523" s="259">
        <v>3766</v>
      </c>
      <c r="G523" s="259">
        <v>0</v>
      </c>
      <c r="H523" s="231" t="s">
        <v>3904</v>
      </c>
      <c r="I523" s="242"/>
      <c r="EN523"/>
      <c r="EO523"/>
      <c r="EP523"/>
      <c r="EQ523"/>
      <c r="ER523"/>
      <c r="ES523"/>
      <c r="ET523"/>
      <c r="EU523"/>
      <c r="EV523"/>
      <c r="EW523"/>
      <c r="EX523"/>
      <c r="EY523"/>
      <c r="EZ523"/>
    </row>
    <row r="524" spans="1:156" s="16" customFormat="1" ht="13.5" x14ac:dyDescent="0.2">
      <c r="A524" s="10">
        <v>512</v>
      </c>
      <c r="B524" s="228" t="s">
        <v>4323</v>
      </c>
      <c r="C524" s="228" t="s">
        <v>4291</v>
      </c>
      <c r="D524" s="258" t="s">
        <v>4322</v>
      </c>
      <c r="E524" s="46">
        <v>1</v>
      </c>
      <c r="F524" s="259">
        <v>1828</v>
      </c>
      <c r="G524" s="259">
        <v>0</v>
      </c>
      <c r="H524" s="231" t="s">
        <v>187</v>
      </c>
      <c r="I524" s="242"/>
      <c r="EN524"/>
      <c r="EO524"/>
      <c r="EP524"/>
      <c r="EQ524"/>
      <c r="ER524"/>
      <c r="ES524"/>
      <c r="ET524"/>
      <c r="EU524"/>
      <c r="EV524"/>
      <c r="EW524"/>
      <c r="EX524"/>
      <c r="EY524"/>
      <c r="EZ524"/>
    </row>
    <row r="525" spans="1:156" s="16" customFormat="1" ht="13.5" x14ac:dyDescent="0.2">
      <c r="A525" s="10">
        <v>513</v>
      </c>
      <c r="B525" s="228" t="s">
        <v>4324</v>
      </c>
      <c r="C525" s="228" t="s">
        <v>4302</v>
      </c>
      <c r="D525" s="258" t="s">
        <v>4322</v>
      </c>
      <c r="E525" s="46">
        <v>1</v>
      </c>
      <c r="F525" s="259">
        <v>1229</v>
      </c>
      <c r="G525" s="259">
        <v>329</v>
      </c>
      <c r="H525" s="231" t="s">
        <v>3904</v>
      </c>
      <c r="I525" s="242"/>
      <c r="EN525"/>
      <c r="EO525"/>
      <c r="EP525"/>
      <c r="EQ525"/>
      <c r="ER525"/>
      <c r="ES525"/>
      <c r="ET525"/>
      <c r="EU525"/>
      <c r="EV525"/>
      <c r="EW525"/>
      <c r="EX525"/>
      <c r="EY525"/>
      <c r="EZ525"/>
    </row>
    <row r="526" spans="1:156" s="16" customFormat="1" ht="13.5" x14ac:dyDescent="0.2">
      <c r="A526" s="10">
        <v>514</v>
      </c>
      <c r="B526" s="228" t="s">
        <v>4325</v>
      </c>
      <c r="C526" s="228" t="s">
        <v>4291</v>
      </c>
      <c r="D526" s="258" t="s">
        <v>4322</v>
      </c>
      <c r="E526" s="46">
        <v>1</v>
      </c>
      <c r="F526" s="259">
        <v>1266</v>
      </c>
      <c r="G526" s="259">
        <v>410</v>
      </c>
      <c r="H526" s="231" t="s">
        <v>1490</v>
      </c>
      <c r="I526" s="242"/>
      <c r="EN526"/>
      <c r="EO526"/>
      <c r="EP526"/>
      <c r="EQ526"/>
      <c r="ER526"/>
      <c r="ES526"/>
      <c r="ET526"/>
      <c r="EU526"/>
      <c r="EV526"/>
      <c r="EW526"/>
      <c r="EX526"/>
      <c r="EY526"/>
      <c r="EZ526"/>
    </row>
    <row r="527" spans="1:156" s="16" customFormat="1" ht="27" x14ac:dyDescent="0.2">
      <c r="A527" s="10">
        <v>515</v>
      </c>
      <c r="B527" s="228" t="s">
        <v>4326</v>
      </c>
      <c r="C527" s="228" t="s">
        <v>4297</v>
      </c>
      <c r="D527" s="258" t="s">
        <v>4322</v>
      </c>
      <c r="E527" s="46">
        <v>1</v>
      </c>
      <c r="F527" s="259">
        <v>1990</v>
      </c>
      <c r="G527" s="259">
        <v>578</v>
      </c>
      <c r="H527" s="231" t="s">
        <v>3904</v>
      </c>
      <c r="I527" s="242"/>
      <c r="EN527"/>
      <c r="EO527"/>
      <c r="EP527"/>
      <c r="EQ527"/>
      <c r="ER527"/>
      <c r="ES527"/>
      <c r="ET527"/>
      <c r="EU527"/>
      <c r="EV527"/>
      <c r="EW527"/>
      <c r="EX527"/>
      <c r="EY527"/>
      <c r="EZ527"/>
    </row>
    <row r="528" spans="1:156" s="16" customFormat="1" ht="27" x14ac:dyDescent="0.2">
      <c r="A528" s="10">
        <v>516</v>
      </c>
      <c r="B528" s="228" t="s">
        <v>4327</v>
      </c>
      <c r="C528" s="260" t="s">
        <v>4328</v>
      </c>
      <c r="D528" s="258" t="s">
        <v>4322</v>
      </c>
      <c r="E528" s="46">
        <v>1</v>
      </c>
      <c r="F528" s="259">
        <v>2516</v>
      </c>
      <c r="G528" s="259">
        <v>730</v>
      </c>
      <c r="H528" s="231" t="s">
        <v>1490</v>
      </c>
      <c r="I528" s="242"/>
      <c r="EN528"/>
      <c r="EO528"/>
      <c r="EP528"/>
      <c r="EQ528"/>
      <c r="ER528"/>
      <c r="ES528"/>
      <c r="ET528"/>
      <c r="EU528"/>
      <c r="EV528"/>
      <c r="EW528"/>
      <c r="EX528"/>
      <c r="EY528"/>
      <c r="EZ528"/>
    </row>
    <row r="529" spans="1:156" s="16" customFormat="1" ht="27" x14ac:dyDescent="0.2">
      <c r="A529" s="10">
        <v>517</v>
      </c>
      <c r="B529" s="228" t="s">
        <v>4329</v>
      </c>
      <c r="C529" s="260" t="s">
        <v>4328</v>
      </c>
      <c r="D529" s="258" t="s">
        <v>4322</v>
      </c>
      <c r="E529" s="46">
        <v>1</v>
      </c>
      <c r="F529" s="259">
        <v>8202</v>
      </c>
      <c r="G529" s="259">
        <v>4612</v>
      </c>
      <c r="H529" s="231" t="s">
        <v>1490</v>
      </c>
      <c r="I529" s="242"/>
      <c r="EN529"/>
      <c r="EO529"/>
      <c r="EP529"/>
      <c r="EQ529"/>
      <c r="ER529"/>
      <c r="ES529"/>
      <c r="ET529"/>
      <c r="EU529"/>
      <c r="EV529"/>
      <c r="EW529"/>
      <c r="EX529"/>
      <c r="EY529"/>
      <c r="EZ529"/>
    </row>
    <row r="530" spans="1:156" s="16" customFormat="1" ht="13.5" x14ac:dyDescent="0.2">
      <c r="A530" s="10">
        <v>518</v>
      </c>
      <c r="B530" s="228" t="s">
        <v>4330</v>
      </c>
      <c r="C530" s="228" t="s">
        <v>4302</v>
      </c>
      <c r="D530" s="258" t="s">
        <v>4322</v>
      </c>
      <c r="E530" s="46">
        <v>1</v>
      </c>
      <c r="F530" s="259">
        <v>1799</v>
      </c>
      <c r="G530" s="259">
        <v>0</v>
      </c>
      <c r="H530" s="231" t="s">
        <v>3904</v>
      </c>
      <c r="I530" s="242"/>
      <c r="EN530"/>
      <c r="EO530"/>
      <c r="EP530"/>
      <c r="EQ530"/>
      <c r="ER530"/>
      <c r="ES530"/>
      <c r="ET530"/>
      <c r="EU530"/>
      <c r="EV530"/>
      <c r="EW530"/>
      <c r="EX530"/>
      <c r="EY530"/>
      <c r="EZ530"/>
    </row>
    <row r="531" spans="1:156" s="16" customFormat="1" ht="27" x14ac:dyDescent="0.2">
      <c r="A531" s="10">
        <v>519</v>
      </c>
      <c r="B531" s="228" t="s">
        <v>4331</v>
      </c>
      <c r="C531" s="260" t="s">
        <v>4328</v>
      </c>
      <c r="D531" s="258" t="s">
        <v>4322</v>
      </c>
      <c r="E531" s="46">
        <v>1</v>
      </c>
      <c r="F531" s="259">
        <v>1853</v>
      </c>
      <c r="G531" s="259">
        <v>621</v>
      </c>
      <c r="H531" s="231" t="s">
        <v>1490</v>
      </c>
      <c r="I531" s="242"/>
      <c r="EN531"/>
      <c r="EO531"/>
      <c r="EP531"/>
      <c r="EQ531"/>
      <c r="ER531"/>
      <c r="ES531"/>
      <c r="ET531"/>
      <c r="EU531"/>
      <c r="EV531"/>
      <c r="EW531"/>
      <c r="EX531"/>
      <c r="EY531"/>
      <c r="EZ531"/>
    </row>
    <row r="532" spans="1:156" s="16" customFormat="1" ht="27" x14ac:dyDescent="0.2">
      <c r="A532" s="10">
        <v>520</v>
      </c>
      <c r="B532" s="228" t="s">
        <v>4332</v>
      </c>
      <c r="C532" s="260" t="s">
        <v>4328</v>
      </c>
      <c r="D532" s="258" t="s">
        <v>4322</v>
      </c>
      <c r="E532" s="46">
        <v>1</v>
      </c>
      <c r="F532" s="259">
        <v>1164</v>
      </c>
      <c r="G532" s="259">
        <v>0</v>
      </c>
      <c r="H532" s="231" t="s">
        <v>4333</v>
      </c>
      <c r="I532" s="242" t="s">
        <v>4334</v>
      </c>
      <c r="EN532"/>
      <c r="EO532"/>
      <c r="EP532"/>
      <c r="EQ532"/>
      <c r="ER532"/>
      <c r="ES532"/>
      <c r="ET532"/>
      <c r="EU532"/>
      <c r="EV532"/>
      <c r="EW532"/>
      <c r="EX532"/>
      <c r="EY532"/>
      <c r="EZ532"/>
    </row>
    <row r="533" spans="1:156" s="16" customFormat="1" ht="27" x14ac:dyDescent="0.2">
      <c r="A533" s="10">
        <v>521</v>
      </c>
      <c r="B533" s="228" t="s">
        <v>4335</v>
      </c>
      <c r="C533" s="260" t="s">
        <v>4328</v>
      </c>
      <c r="D533" s="258" t="s">
        <v>4322</v>
      </c>
      <c r="E533" s="46">
        <v>1</v>
      </c>
      <c r="F533" s="259">
        <v>1263</v>
      </c>
      <c r="G533" s="259">
        <v>423</v>
      </c>
      <c r="H533" s="231" t="s">
        <v>4306</v>
      </c>
      <c r="I533" s="242" t="s">
        <v>4307</v>
      </c>
      <c r="EN533"/>
      <c r="EO533"/>
      <c r="EP533"/>
      <c r="EQ533"/>
      <c r="ER533"/>
      <c r="ES533"/>
      <c r="ET533"/>
      <c r="EU533"/>
      <c r="EV533"/>
      <c r="EW533"/>
      <c r="EX533"/>
      <c r="EY533"/>
      <c r="EZ533"/>
    </row>
    <row r="534" spans="1:156" s="16" customFormat="1" ht="13.5" x14ac:dyDescent="0.2">
      <c r="A534" s="10">
        <v>522</v>
      </c>
      <c r="B534" s="228" t="s">
        <v>4336</v>
      </c>
      <c r="C534" s="228" t="s">
        <v>4302</v>
      </c>
      <c r="D534" s="258" t="s">
        <v>4322</v>
      </c>
      <c r="E534" s="46">
        <v>1</v>
      </c>
      <c r="F534" s="259">
        <v>4437</v>
      </c>
      <c r="G534" s="259">
        <v>3068</v>
      </c>
      <c r="H534" s="231" t="s">
        <v>3904</v>
      </c>
      <c r="I534" s="242"/>
      <c r="EN534"/>
      <c r="EO534"/>
      <c r="EP534"/>
      <c r="EQ534"/>
      <c r="ER534"/>
      <c r="ES534"/>
      <c r="ET534"/>
      <c r="EU534"/>
      <c r="EV534"/>
      <c r="EW534"/>
      <c r="EX534"/>
      <c r="EY534"/>
      <c r="EZ534"/>
    </row>
    <row r="535" spans="1:156" s="16" customFormat="1" ht="13.5" x14ac:dyDescent="0.2">
      <c r="A535" s="10">
        <v>523</v>
      </c>
      <c r="B535" s="228" t="s">
        <v>4337</v>
      </c>
      <c r="C535" s="228" t="s">
        <v>4302</v>
      </c>
      <c r="D535" s="258" t="s">
        <v>4322</v>
      </c>
      <c r="E535" s="46">
        <v>1</v>
      </c>
      <c r="F535" s="259">
        <v>7739</v>
      </c>
      <c r="G535" s="259">
        <v>2592</v>
      </c>
      <c r="H535" s="231" t="s">
        <v>3904</v>
      </c>
      <c r="I535" s="242"/>
      <c r="EN535"/>
      <c r="EO535"/>
      <c r="EP535"/>
      <c r="EQ535"/>
      <c r="ER535"/>
      <c r="ES535"/>
      <c r="ET535"/>
      <c r="EU535"/>
      <c r="EV535"/>
      <c r="EW535"/>
      <c r="EX535"/>
      <c r="EY535"/>
      <c r="EZ535"/>
    </row>
    <row r="536" spans="1:156" s="16" customFormat="1" ht="27" x14ac:dyDescent="0.2">
      <c r="A536" s="10">
        <v>524</v>
      </c>
      <c r="B536" s="228" t="s">
        <v>4338</v>
      </c>
      <c r="C536" s="260" t="s">
        <v>4328</v>
      </c>
      <c r="D536" s="258" t="s">
        <v>4322</v>
      </c>
      <c r="E536" s="46">
        <v>1</v>
      </c>
      <c r="F536" s="259">
        <v>6902</v>
      </c>
      <c r="G536" s="259">
        <v>0</v>
      </c>
      <c r="H536" s="231" t="s">
        <v>14</v>
      </c>
      <c r="I536" s="242"/>
      <c r="EN536"/>
      <c r="EO536"/>
      <c r="EP536"/>
      <c r="EQ536"/>
      <c r="ER536"/>
      <c r="ES536"/>
      <c r="ET536"/>
      <c r="EU536"/>
      <c r="EV536"/>
      <c r="EW536"/>
      <c r="EX536"/>
      <c r="EY536"/>
      <c r="EZ536"/>
    </row>
    <row r="537" spans="1:156" s="16" customFormat="1" ht="27" x14ac:dyDescent="0.2">
      <c r="A537" s="10">
        <v>525</v>
      </c>
      <c r="B537" s="228" t="s">
        <v>4339</v>
      </c>
      <c r="C537" s="260" t="s">
        <v>4328</v>
      </c>
      <c r="D537" s="258" t="s">
        <v>4322</v>
      </c>
      <c r="E537" s="46">
        <v>1</v>
      </c>
      <c r="F537" s="259">
        <v>1950</v>
      </c>
      <c r="G537" s="259">
        <v>653</v>
      </c>
      <c r="H537" s="231" t="s">
        <v>187</v>
      </c>
      <c r="I537" s="242"/>
      <c r="EN537"/>
      <c r="EO537"/>
      <c r="EP537"/>
      <c r="EQ537"/>
      <c r="ER537"/>
      <c r="ES537"/>
      <c r="ET537"/>
      <c r="EU537"/>
      <c r="EV537"/>
      <c r="EW537"/>
      <c r="EX537"/>
      <c r="EY537"/>
      <c r="EZ537"/>
    </row>
    <row r="538" spans="1:156" s="16" customFormat="1" ht="27" x14ac:dyDescent="0.2">
      <c r="A538" s="10">
        <v>526</v>
      </c>
      <c r="B538" s="228" t="s">
        <v>4340</v>
      </c>
      <c r="C538" s="260" t="s">
        <v>4328</v>
      </c>
      <c r="D538" s="258" t="s">
        <v>4341</v>
      </c>
      <c r="E538" s="46">
        <v>1</v>
      </c>
      <c r="F538" s="259">
        <v>1482</v>
      </c>
      <c r="G538" s="259">
        <v>0</v>
      </c>
      <c r="H538" s="231" t="s">
        <v>4342</v>
      </c>
      <c r="I538" s="242" t="s">
        <v>4343</v>
      </c>
      <c r="EN538"/>
      <c r="EO538"/>
      <c r="EP538"/>
      <c r="EQ538"/>
      <c r="ER538"/>
      <c r="ES538"/>
      <c r="ET538"/>
      <c r="EU538"/>
      <c r="EV538"/>
      <c r="EW538"/>
      <c r="EX538"/>
      <c r="EY538"/>
      <c r="EZ538"/>
    </row>
    <row r="539" spans="1:156" s="16" customFormat="1" ht="27" x14ac:dyDescent="0.2">
      <c r="A539" s="10">
        <v>527</v>
      </c>
      <c r="B539" s="228" t="s">
        <v>4344</v>
      </c>
      <c r="C539" s="260" t="s">
        <v>4328</v>
      </c>
      <c r="D539" s="258" t="s">
        <v>4341</v>
      </c>
      <c r="E539" s="46">
        <v>1</v>
      </c>
      <c r="F539" s="259">
        <v>4485</v>
      </c>
      <c r="G539" s="259">
        <v>2103</v>
      </c>
      <c r="H539" s="231" t="s">
        <v>1490</v>
      </c>
      <c r="I539" s="242"/>
      <c r="EN539"/>
      <c r="EO539"/>
      <c r="EP539"/>
      <c r="EQ539"/>
      <c r="ER539"/>
      <c r="ES539"/>
      <c r="ET539"/>
      <c r="EU539"/>
      <c r="EV539"/>
      <c r="EW539"/>
      <c r="EX539"/>
      <c r="EY539"/>
      <c r="EZ539"/>
    </row>
    <row r="540" spans="1:156" s="16" customFormat="1" ht="13.5" x14ac:dyDescent="0.2">
      <c r="A540" s="10">
        <v>528</v>
      </c>
      <c r="B540" s="228" t="s">
        <v>4345</v>
      </c>
      <c r="C540" s="228" t="s">
        <v>4302</v>
      </c>
      <c r="D540" s="258" t="s">
        <v>4341</v>
      </c>
      <c r="E540" s="46">
        <v>1</v>
      </c>
      <c r="F540" s="259">
        <v>1580</v>
      </c>
      <c r="G540" s="259">
        <v>689</v>
      </c>
      <c r="H540" s="231" t="s">
        <v>3904</v>
      </c>
      <c r="I540" s="242"/>
      <c r="EN540"/>
      <c r="EO540"/>
      <c r="EP540"/>
      <c r="EQ540"/>
      <c r="ER540"/>
      <c r="ES540"/>
      <c r="ET540"/>
      <c r="EU540"/>
      <c r="EV540"/>
      <c r="EW540"/>
      <c r="EX540"/>
      <c r="EY540"/>
      <c r="EZ540"/>
    </row>
    <row r="541" spans="1:156" s="16" customFormat="1" ht="27" x14ac:dyDescent="0.2">
      <c r="A541" s="10">
        <v>529</v>
      </c>
      <c r="B541" s="228" t="s">
        <v>4346</v>
      </c>
      <c r="C541" s="260" t="s">
        <v>4328</v>
      </c>
      <c r="D541" s="258" t="s">
        <v>4341</v>
      </c>
      <c r="E541" s="46">
        <v>1</v>
      </c>
      <c r="F541" s="259">
        <v>1856</v>
      </c>
      <c r="G541" s="259">
        <v>829</v>
      </c>
      <c r="H541" s="231" t="s">
        <v>1490</v>
      </c>
      <c r="I541" s="242"/>
      <c r="EN541"/>
      <c r="EO541"/>
      <c r="EP541"/>
      <c r="EQ541"/>
      <c r="ER541"/>
      <c r="ES541"/>
      <c r="ET541"/>
      <c r="EU541"/>
      <c r="EV541"/>
      <c r="EW541"/>
      <c r="EX541"/>
      <c r="EY541"/>
      <c r="EZ541"/>
    </row>
    <row r="542" spans="1:156" s="16" customFormat="1" ht="27" x14ac:dyDescent="0.2">
      <c r="A542" s="10">
        <v>53</v>
      </c>
      <c r="B542" s="228" t="s">
        <v>4347</v>
      </c>
      <c r="C542" s="260" t="s">
        <v>4328</v>
      </c>
      <c r="D542" s="258" t="s">
        <v>4341</v>
      </c>
      <c r="E542" s="46">
        <v>1</v>
      </c>
      <c r="F542" s="259">
        <v>1832</v>
      </c>
      <c r="G542" s="259">
        <v>839</v>
      </c>
      <c r="H542" s="231" t="s">
        <v>1490</v>
      </c>
      <c r="I542" s="242"/>
      <c r="EN542"/>
      <c r="EO542"/>
      <c r="EP542"/>
      <c r="EQ542"/>
      <c r="ER542"/>
      <c r="ES542"/>
      <c r="ET542"/>
      <c r="EU542"/>
      <c r="EV542"/>
      <c r="EW542"/>
      <c r="EX542"/>
      <c r="EY542"/>
      <c r="EZ542"/>
    </row>
    <row r="543" spans="1:156" s="16" customFormat="1" ht="13.5" x14ac:dyDescent="0.2">
      <c r="A543" s="10">
        <v>531</v>
      </c>
      <c r="B543" s="228" t="s">
        <v>4348</v>
      </c>
      <c r="C543" s="228" t="s">
        <v>4302</v>
      </c>
      <c r="D543" s="258" t="s">
        <v>4341</v>
      </c>
      <c r="E543" s="46">
        <v>1</v>
      </c>
      <c r="F543" s="259">
        <v>7679</v>
      </c>
      <c r="G543" s="259">
        <v>0</v>
      </c>
      <c r="H543" s="231" t="s">
        <v>1490</v>
      </c>
      <c r="I543" s="242"/>
      <c r="EN543"/>
      <c r="EO543"/>
      <c r="EP543"/>
      <c r="EQ543"/>
      <c r="ER543"/>
      <c r="ES543"/>
      <c r="ET543"/>
      <c r="EU543"/>
      <c r="EV543"/>
      <c r="EW543"/>
      <c r="EX543"/>
      <c r="EY543"/>
      <c r="EZ543"/>
    </row>
    <row r="544" spans="1:156" s="16" customFormat="1" ht="27" x14ac:dyDescent="0.2">
      <c r="A544" s="10">
        <v>532</v>
      </c>
      <c r="B544" s="228" t="s">
        <v>4349</v>
      </c>
      <c r="C544" s="228" t="s">
        <v>4302</v>
      </c>
      <c r="D544" s="258" t="s">
        <v>4341</v>
      </c>
      <c r="E544" s="46">
        <v>1</v>
      </c>
      <c r="F544" s="259">
        <v>4491</v>
      </c>
      <c r="G544" s="259">
        <v>2106</v>
      </c>
      <c r="H544" s="231" t="s">
        <v>1490</v>
      </c>
      <c r="I544" s="242"/>
      <c r="EN544"/>
      <c r="EO544"/>
      <c r="EP544"/>
      <c r="EQ544"/>
      <c r="ER544"/>
      <c r="ES544"/>
      <c r="ET544"/>
      <c r="EU544"/>
      <c r="EV544"/>
      <c r="EW544"/>
      <c r="EX544"/>
      <c r="EY544"/>
      <c r="EZ544"/>
    </row>
    <row r="545" spans="1:156" s="16" customFormat="1" ht="27" x14ac:dyDescent="0.2">
      <c r="A545" s="10">
        <v>533</v>
      </c>
      <c r="B545" s="228" t="s">
        <v>4350</v>
      </c>
      <c r="C545" s="260" t="s">
        <v>4328</v>
      </c>
      <c r="D545" s="258" t="s">
        <v>4341</v>
      </c>
      <c r="E545" s="46">
        <v>1</v>
      </c>
      <c r="F545" s="259">
        <v>5680</v>
      </c>
      <c r="G545" s="259">
        <v>0</v>
      </c>
      <c r="H545" s="231" t="s">
        <v>1490</v>
      </c>
      <c r="I545" s="242"/>
      <c r="EN545"/>
      <c r="EO545"/>
      <c r="EP545"/>
      <c r="EQ545"/>
      <c r="ER545"/>
      <c r="ES545"/>
      <c r="ET545"/>
      <c r="EU545"/>
      <c r="EV545"/>
      <c r="EW545"/>
      <c r="EX545"/>
      <c r="EY545"/>
      <c r="EZ545"/>
    </row>
    <row r="546" spans="1:156" s="16" customFormat="1" ht="13.5" x14ac:dyDescent="0.2">
      <c r="A546" s="10">
        <v>534</v>
      </c>
      <c r="B546" s="228" t="s">
        <v>4351</v>
      </c>
      <c r="C546" s="228" t="s">
        <v>4297</v>
      </c>
      <c r="D546" s="258" t="s">
        <v>4341</v>
      </c>
      <c r="E546" s="46">
        <v>1</v>
      </c>
      <c r="F546" s="259">
        <v>4555</v>
      </c>
      <c r="G546" s="259">
        <v>2136</v>
      </c>
      <c r="H546" s="231" t="s">
        <v>1490</v>
      </c>
      <c r="I546" s="242"/>
      <c r="EN546"/>
      <c r="EO546"/>
      <c r="EP546"/>
      <c r="EQ546"/>
      <c r="ER546"/>
      <c r="ES546"/>
      <c r="ET546"/>
      <c r="EU546"/>
      <c r="EV546"/>
      <c r="EW546"/>
      <c r="EX546"/>
      <c r="EY546"/>
      <c r="EZ546"/>
    </row>
    <row r="547" spans="1:156" s="16" customFormat="1" ht="27" x14ac:dyDescent="0.2">
      <c r="A547" s="10">
        <v>535</v>
      </c>
      <c r="B547" s="228" t="s">
        <v>4352</v>
      </c>
      <c r="C547" s="228" t="s">
        <v>4302</v>
      </c>
      <c r="D547" s="258" t="s">
        <v>4341</v>
      </c>
      <c r="E547" s="46">
        <v>1</v>
      </c>
      <c r="F547" s="259">
        <v>6301</v>
      </c>
      <c r="G547" s="259">
        <v>2955</v>
      </c>
      <c r="H547" s="231" t="s">
        <v>1490</v>
      </c>
      <c r="I547" s="242"/>
      <c r="EN547"/>
      <c r="EO547"/>
      <c r="EP547"/>
      <c r="EQ547"/>
      <c r="ER547"/>
      <c r="ES547"/>
      <c r="ET547"/>
      <c r="EU547"/>
      <c r="EV547"/>
      <c r="EW547"/>
      <c r="EX547"/>
      <c r="EY547"/>
      <c r="EZ547"/>
    </row>
    <row r="548" spans="1:156" s="16" customFormat="1" ht="27" x14ac:dyDescent="0.2">
      <c r="A548" s="10">
        <v>536</v>
      </c>
      <c r="B548" s="228" t="s">
        <v>4353</v>
      </c>
      <c r="C548" s="260" t="s">
        <v>4328</v>
      </c>
      <c r="D548" s="258" t="s">
        <v>4341</v>
      </c>
      <c r="E548" s="46">
        <v>1</v>
      </c>
      <c r="F548" s="259">
        <v>1994</v>
      </c>
      <c r="G548" s="259">
        <v>0</v>
      </c>
      <c r="H548" s="231" t="s">
        <v>1490</v>
      </c>
      <c r="I548" s="242"/>
      <c r="EN548"/>
      <c r="EO548"/>
      <c r="EP548"/>
      <c r="EQ548"/>
      <c r="ER548"/>
      <c r="ES548"/>
      <c r="ET548"/>
      <c r="EU548"/>
      <c r="EV548"/>
      <c r="EW548"/>
      <c r="EX548"/>
      <c r="EY548"/>
      <c r="EZ548"/>
    </row>
    <row r="549" spans="1:156" s="16" customFormat="1" ht="13.5" x14ac:dyDescent="0.2">
      <c r="A549" s="10">
        <v>537</v>
      </c>
      <c r="B549" s="228" t="s">
        <v>4344</v>
      </c>
      <c r="C549" s="228" t="s">
        <v>4302</v>
      </c>
      <c r="D549" s="258" t="s">
        <v>4354</v>
      </c>
      <c r="E549" s="46">
        <v>1</v>
      </c>
      <c r="F549" s="259">
        <v>2546</v>
      </c>
      <c r="G549" s="259">
        <v>1359</v>
      </c>
      <c r="H549" s="231" t="s">
        <v>3904</v>
      </c>
      <c r="I549" s="242"/>
      <c r="EN549"/>
      <c r="EO549"/>
      <c r="EP549"/>
      <c r="EQ549"/>
      <c r="ER549"/>
      <c r="ES549"/>
      <c r="ET549"/>
      <c r="EU549"/>
      <c r="EV549"/>
      <c r="EW549"/>
      <c r="EX549"/>
      <c r="EY549"/>
      <c r="EZ549"/>
    </row>
    <row r="550" spans="1:156" s="16" customFormat="1" ht="13.5" x14ac:dyDescent="0.2">
      <c r="A550" s="10">
        <v>538</v>
      </c>
      <c r="B550" s="228" t="s">
        <v>4355</v>
      </c>
      <c r="C550" s="228" t="s">
        <v>4302</v>
      </c>
      <c r="D550" s="258" t="s">
        <v>4354</v>
      </c>
      <c r="E550" s="46">
        <v>1</v>
      </c>
      <c r="F550" s="259">
        <v>1118</v>
      </c>
      <c r="G550" s="259">
        <v>587</v>
      </c>
      <c r="H550" s="231" t="s">
        <v>187</v>
      </c>
      <c r="I550" s="242"/>
      <c r="EN550"/>
      <c r="EO550"/>
      <c r="EP550"/>
      <c r="EQ550"/>
      <c r="ER550"/>
      <c r="ES550"/>
      <c r="ET550"/>
      <c r="EU550"/>
      <c r="EV550"/>
      <c r="EW550"/>
      <c r="EX550"/>
      <c r="EY550"/>
      <c r="EZ550"/>
    </row>
    <row r="551" spans="1:156" s="16" customFormat="1" ht="13.5" x14ac:dyDescent="0.2">
      <c r="A551" s="10">
        <v>539</v>
      </c>
      <c r="B551" s="228" t="s">
        <v>4356</v>
      </c>
      <c r="C551" s="228" t="s">
        <v>4302</v>
      </c>
      <c r="D551" s="258" t="s">
        <v>4354</v>
      </c>
      <c r="E551" s="46">
        <v>1</v>
      </c>
      <c r="F551" s="259">
        <v>1877</v>
      </c>
      <c r="G551" s="259">
        <v>156</v>
      </c>
      <c r="H551" s="231" t="s">
        <v>3904</v>
      </c>
      <c r="I551" s="242"/>
      <c r="EN551"/>
      <c r="EO551"/>
      <c r="EP551"/>
      <c r="EQ551"/>
      <c r="ER551"/>
      <c r="ES551"/>
      <c r="ET551"/>
      <c r="EU551"/>
      <c r="EV551"/>
      <c r="EW551"/>
      <c r="EX551"/>
      <c r="EY551"/>
      <c r="EZ551"/>
    </row>
    <row r="552" spans="1:156" s="16" customFormat="1" ht="27" x14ac:dyDescent="0.2">
      <c r="A552" s="10">
        <v>540</v>
      </c>
      <c r="B552" s="228" t="s">
        <v>4357</v>
      </c>
      <c r="C552" s="260" t="s">
        <v>4328</v>
      </c>
      <c r="D552" s="258" t="s">
        <v>4354</v>
      </c>
      <c r="E552" s="46">
        <v>1</v>
      </c>
      <c r="F552" s="259">
        <v>2399</v>
      </c>
      <c r="G552" s="259">
        <v>114</v>
      </c>
      <c r="H552" s="231" t="s">
        <v>1490</v>
      </c>
      <c r="I552" s="242"/>
      <c r="EN552"/>
      <c r="EO552"/>
      <c r="EP552"/>
      <c r="EQ552"/>
      <c r="ER552"/>
      <c r="ES552"/>
      <c r="ET552"/>
      <c r="EU552"/>
      <c r="EV552"/>
      <c r="EW552"/>
      <c r="EX552"/>
      <c r="EY552"/>
      <c r="EZ552"/>
    </row>
    <row r="553" spans="1:156" s="16" customFormat="1" ht="13.5" x14ac:dyDescent="0.2">
      <c r="A553" s="10">
        <v>541</v>
      </c>
      <c r="B553" s="228" t="s">
        <v>4358</v>
      </c>
      <c r="C553" s="228" t="s">
        <v>4302</v>
      </c>
      <c r="D553" s="258" t="s">
        <v>4354</v>
      </c>
      <c r="E553" s="46">
        <v>1</v>
      </c>
      <c r="F553" s="259">
        <v>1435</v>
      </c>
      <c r="G553" s="259">
        <v>786</v>
      </c>
      <c r="H553" s="231" t="s">
        <v>4359</v>
      </c>
      <c r="I553" s="242" t="s">
        <v>4343</v>
      </c>
      <c r="EN553"/>
      <c r="EO553"/>
      <c r="EP553"/>
      <c r="EQ553"/>
      <c r="ER553"/>
      <c r="ES553"/>
      <c r="ET553"/>
      <c r="EU553"/>
      <c r="EV553"/>
      <c r="EW553"/>
      <c r="EX553"/>
      <c r="EY553"/>
      <c r="EZ553"/>
    </row>
    <row r="554" spans="1:156" s="16" customFormat="1" ht="13.5" x14ac:dyDescent="0.2">
      <c r="A554" s="10">
        <v>542</v>
      </c>
      <c r="B554" s="228" t="s">
        <v>4360</v>
      </c>
      <c r="C554" s="228" t="s">
        <v>4302</v>
      </c>
      <c r="D554" s="258" t="s">
        <v>4354</v>
      </c>
      <c r="E554" s="46">
        <v>1</v>
      </c>
      <c r="F554" s="259">
        <v>1629</v>
      </c>
      <c r="G554" s="259">
        <v>136</v>
      </c>
      <c r="H554" s="231" t="s">
        <v>3904</v>
      </c>
      <c r="I554" s="242"/>
      <c r="EN554"/>
      <c r="EO554"/>
      <c r="EP554"/>
      <c r="EQ554"/>
      <c r="ER554"/>
      <c r="ES554"/>
      <c r="ET554"/>
      <c r="EU554"/>
      <c r="EV554"/>
      <c r="EW554"/>
      <c r="EX554"/>
      <c r="EY554"/>
      <c r="EZ554"/>
    </row>
    <row r="555" spans="1:156" s="16" customFormat="1" ht="27" x14ac:dyDescent="0.2">
      <c r="A555" s="10">
        <v>543</v>
      </c>
      <c r="B555" s="228" t="s">
        <v>4361</v>
      </c>
      <c r="C555" s="228" t="s">
        <v>4302</v>
      </c>
      <c r="D555" s="258" t="s">
        <v>4354</v>
      </c>
      <c r="E555" s="46">
        <v>1</v>
      </c>
      <c r="F555" s="259">
        <v>3595</v>
      </c>
      <c r="G555" s="259">
        <v>393</v>
      </c>
      <c r="H555" s="231" t="s">
        <v>4362</v>
      </c>
      <c r="I555" s="242"/>
      <c r="EN555"/>
      <c r="EO555"/>
      <c r="EP555"/>
      <c r="EQ555"/>
      <c r="ER555"/>
      <c r="ES555"/>
      <c r="ET555"/>
      <c r="EU555"/>
      <c r="EV555"/>
      <c r="EW555"/>
      <c r="EX555"/>
      <c r="EY555"/>
      <c r="EZ555"/>
    </row>
    <row r="556" spans="1:156" s="16" customFormat="1" ht="13.5" x14ac:dyDescent="0.2">
      <c r="A556" s="10">
        <v>544</v>
      </c>
      <c r="B556" s="228" t="s">
        <v>4363</v>
      </c>
      <c r="C556" s="228" t="s">
        <v>4302</v>
      </c>
      <c r="D556" s="258" t="s">
        <v>4354</v>
      </c>
      <c r="E556" s="46">
        <v>1</v>
      </c>
      <c r="F556" s="259">
        <v>1024</v>
      </c>
      <c r="G556" s="259">
        <v>565</v>
      </c>
      <c r="H556" s="231" t="s">
        <v>4362</v>
      </c>
      <c r="I556" s="242"/>
      <c r="EN556"/>
      <c r="EO556"/>
      <c r="EP556"/>
      <c r="EQ556"/>
      <c r="ER556"/>
      <c r="ES556"/>
      <c r="ET556"/>
      <c r="EU556"/>
      <c r="EV556"/>
      <c r="EW556"/>
      <c r="EX556"/>
      <c r="EY556"/>
      <c r="EZ556"/>
    </row>
    <row r="557" spans="1:156" s="16" customFormat="1" ht="13.5" x14ac:dyDescent="0.2">
      <c r="A557" s="10">
        <v>545</v>
      </c>
      <c r="B557" s="228" t="s">
        <v>4364</v>
      </c>
      <c r="C557" s="228" t="s">
        <v>4297</v>
      </c>
      <c r="D557" s="258" t="s">
        <v>4354</v>
      </c>
      <c r="E557" s="46">
        <v>1</v>
      </c>
      <c r="F557" s="259">
        <v>1581</v>
      </c>
      <c r="G557" s="259">
        <v>889</v>
      </c>
      <c r="H557" s="231" t="s">
        <v>3904</v>
      </c>
      <c r="I557" s="242"/>
      <c r="EN557"/>
      <c r="EO557"/>
      <c r="EP557"/>
      <c r="EQ557"/>
      <c r="ER557"/>
      <c r="ES557"/>
      <c r="ET557"/>
      <c r="EU557"/>
      <c r="EV557"/>
      <c r="EW557"/>
      <c r="EX557"/>
      <c r="EY557"/>
      <c r="EZ557"/>
    </row>
    <row r="558" spans="1:156" s="16" customFormat="1" ht="13.5" x14ac:dyDescent="0.2">
      <c r="A558" s="10">
        <v>546</v>
      </c>
      <c r="B558" s="228" t="s">
        <v>4365</v>
      </c>
      <c r="C558" s="228" t="s">
        <v>4302</v>
      </c>
      <c r="D558" s="258" t="s">
        <v>2370</v>
      </c>
      <c r="E558" s="46">
        <v>1</v>
      </c>
      <c r="F558" s="259">
        <v>3190</v>
      </c>
      <c r="G558" s="259">
        <v>2501</v>
      </c>
      <c r="H558" s="231" t="s">
        <v>3904</v>
      </c>
      <c r="I558" s="242"/>
      <c r="EN558"/>
      <c r="EO558"/>
      <c r="EP558"/>
      <c r="EQ558"/>
      <c r="ER558"/>
      <c r="ES558"/>
      <c r="ET558"/>
      <c r="EU558"/>
      <c r="EV558"/>
      <c r="EW558"/>
      <c r="EX558"/>
      <c r="EY558"/>
      <c r="EZ558"/>
    </row>
    <row r="559" spans="1:156" s="16" customFormat="1" ht="13.5" x14ac:dyDescent="0.2">
      <c r="A559" s="10">
        <v>547</v>
      </c>
      <c r="B559" s="228" t="s">
        <v>4366</v>
      </c>
      <c r="C559" s="228" t="s">
        <v>4302</v>
      </c>
      <c r="D559" s="258" t="s">
        <v>2370</v>
      </c>
      <c r="E559" s="46">
        <v>1</v>
      </c>
      <c r="F559" s="259">
        <v>1188</v>
      </c>
      <c r="G559" s="259">
        <v>806</v>
      </c>
      <c r="H559" s="231" t="s">
        <v>4342</v>
      </c>
      <c r="I559" s="242" t="s">
        <v>4343</v>
      </c>
      <c r="EN559"/>
      <c r="EO559"/>
      <c r="EP559"/>
      <c r="EQ559"/>
      <c r="ER559"/>
      <c r="ES559"/>
      <c r="ET559"/>
      <c r="EU559"/>
      <c r="EV559"/>
      <c r="EW559"/>
      <c r="EX559"/>
      <c r="EY559"/>
      <c r="EZ559"/>
    </row>
    <row r="560" spans="1:156" s="16" customFormat="1" ht="13.5" x14ac:dyDescent="0.2">
      <c r="A560" s="10">
        <v>548</v>
      </c>
      <c r="B560" s="228" t="s">
        <v>4367</v>
      </c>
      <c r="C560" s="228" t="s">
        <v>4302</v>
      </c>
      <c r="D560" s="258" t="s">
        <v>2370</v>
      </c>
      <c r="E560" s="46">
        <v>1</v>
      </c>
      <c r="F560" s="259">
        <v>1195</v>
      </c>
      <c r="G560" s="259">
        <v>821</v>
      </c>
      <c r="H560" s="231" t="s">
        <v>4342</v>
      </c>
      <c r="I560" s="242" t="s">
        <v>4343</v>
      </c>
      <c r="EN560"/>
      <c r="EO560"/>
      <c r="EP560"/>
      <c r="EQ560"/>
      <c r="ER560"/>
      <c r="ES560"/>
      <c r="ET560"/>
      <c r="EU560"/>
      <c r="EV560"/>
      <c r="EW560"/>
      <c r="EX560"/>
      <c r="EY560"/>
      <c r="EZ560"/>
    </row>
    <row r="561" spans="1:156" s="16" customFormat="1" ht="27" x14ac:dyDescent="0.2">
      <c r="A561" s="10">
        <v>549</v>
      </c>
      <c r="B561" s="228" t="s">
        <v>4368</v>
      </c>
      <c r="C561" s="260" t="s">
        <v>4328</v>
      </c>
      <c r="D561" s="258" t="s">
        <v>2370</v>
      </c>
      <c r="E561" s="46">
        <v>1</v>
      </c>
      <c r="F561" s="259">
        <v>2549</v>
      </c>
      <c r="G561" s="259">
        <v>1753</v>
      </c>
      <c r="H561" s="231" t="s">
        <v>4362</v>
      </c>
      <c r="I561" s="242"/>
      <c r="EN561"/>
      <c r="EO561"/>
      <c r="EP561"/>
      <c r="EQ561"/>
      <c r="ER561"/>
      <c r="ES561"/>
      <c r="ET561"/>
      <c r="EU561"/>
      <c r="EV561"/>
      <c r="EW561"/>
      <c r="EX561"/>
      <c r="EY561"/>
      <c r="EZ561"/>
    </row>
    <row r="562" spans="1:156" s="16" customFormat="1" ht="13.5" x14ac:dyDescent="0.2">
      <c r="A562" s="10">
        <v>550</v>
      </c>
      <c r="B562" s="228" t="s">
        <v>4369</v>
      </c>
      <c r="C562" s="228" t="s">
        <v>4370</v>
      </c>
      <c r="D562" s="258" t="s">
        <v>2370</v>
      </c>
      <c r="E562" s="46">
        <v>1</v>
      </c>
      <c r="F562" s="259">
        <v>3089</v>
      </c>
      <c r="G562" s="259">
        <v>2125</v>
      </c>
      <c r="H562" s="231" t="s">
        <v>1490</v>
      </c>
      <c r="I562" s="242"/>
      <c r="EN562"/>
      <c r="EO562"/>
      <c r="EP562"/>
      <c r="EQ562"/>
      <c r="ER562"/>
      <c r="ES562"/>
      <c r="ET562"/>
      <c r="EU562"/>
      <c r="EV562"/>
      <c r="EW562"/>
      <c r="EX562"/>
      <c r="EY562"/>
      <c r="EZ562"/>
    </row>
    <row r="563" spans="1:156" s="16" customFormat="1" ht="13.5" x14ac:dyDescent="0.2">
      <c r="A563" s="10">
        <v>551</v>
      </c>
      <c r="B563" s="228" t="s">
        <v>4371</v>
      </c>
      <c r="C563" s="228" t="s">
        <v>4302</v>
      </c>
      <c r="D563" s="258" t="s">
        <v>4372</v>
      </c>
      <c r="E563" s="46">
        <v>1</v>
      </c>
      <c r="F563" s="259">
        <v>2678</v>
      </c>
      <c r="G563" s="259">
        <v>1172</v>
      </c>
      <c r="H563" s="231" t="s">
        <v>1490</v>
      </c>
      <c r="I563" s="242"/>
      <c r="EN563"/>
      <c r="EO563"/>
      <c r="EP563"/>
      <c r="EQ563"/>
      <c r="ER563"/>
      <c r="ES563"/>
      <c r="ET563"/>
      <c r="EU563"/>
      <c r="EV563"/>
      <c r="EW563"/>
      <c r="EX563"/>
      <c r="EY563"/>
      <c r="EZ563"/>
    </row>
    <row r="564" spans="1:156" s="16" customFormat="1" ht="27" x14ac:dyDescent="0.2">
      <c r="A564" s="10">
        <v>552</v>
      </c>
      <c r="B564" s="228" t="s">
        <v>4373</v>
      </c>
      <c r="C564" s="260" t="s">
        <v>4328</v>
      </c>
      <c r="D564" s="258" t="s">
        <v>4372</v>
      </c>
      <c r="E564" s="46">
        <v>1</v>
      </c>
      <c r="F564" s="259">
        <v>5126</v>
      </c>
      <c r="G564" s="259">
        <v>2563</v>
      </c>
      <c r="H564" s="231" t="s">
        <v>4374</v>
      </c>
      <c r="I564" s="310" t="s">
        <v>4375</v>
      </c>
      <c r="EN564"/>
      <c r="EO564"/>
      <c r="EP564"/>
      <c r="EQ564"/>
      <c r="ER564"/>
      <c r="ES564"/>
      <c r="ET564"/>
      <c r="EU564"/>
      <c r="EV564"/>
      <c r="EW564"/>
      <c r="EX564"/>
      <c r="EY564"/>
      <c r="EZ564"/>
    </row>
    <row r="565" spans="1:156" s="16" customFormat="1" ht="27" x14ac:dyDescent="0.2">
      <c r="A565" s="10">
        <v>553</v>
      </c>
      <c r="B565" s="228" t="s">
        <v>4376</v>
      </c>
      <c r="C565" s="260" t="s">
        <v>4328</v>
      </c>
      <c r="D565" s="258" t="s">
        <v>4372</v>
      </c>
      <c r="E565" s="46">
        <v>1</v>
      </c>
      <c r="F565" s="259">
        <v>2480</v>
      </c>
      <c r="G565" s="259">
        <v>1395</v>
      </c>
      <c r="H565" s="231" t="s">
        <v>4374</v>
      </c>
      <c r="I565" s="311"/>
      <c r="EN565"/>
      <c r="EO565"/>
      <c r="EP565"/>
      <c r="EQ565"/>
      <c r="ER565"/>
      <c r="ES565"/>
      <c r="ET565"/>
      <c r="EU565"/>
      <c r="EV565"/>
      <c r="EW565"/>
      <c r="EX565"/>
      <c r="EY565"/>
      <c r="EZ565"/>
    </row>
    <row r="566" spans="1:156" s="16" customFormat="1" ht="13.5" x14ac:dyDescent="0.2">
      <c r="A566" s="10">
        <v>554</v>
      </c>
      <c r="B566" s="228" t="s">
        <v>4377</v>
      </c>
      <c r="C566" s="228" t="s">
        <v>4302</v>
      </c>
      <c r="D566" s="258" t="s">
        <v>4372</v>
      </c>
      <c r="E566" s="46">
        <v>1</v>
      </c>
      <c r="F566" s="259">
        <v>3438</v>
      </c>
      <c r="G566" s="259">
        <v>2824</v>
      </c>
      <c r="H566" s="231" t="s">
        <v>4342</v>
      </c>
      <c r="I566" s="242" t="s">
        <v>4343</v>
      </c>
      <c r="EN566"/>
      <c r="EO566"/>
      <c r="EP566"/>
      <c r="EQ566"/>
      <c r="ER566"/>
      <c r="ES566"/>
      <c r="ET566"/>
      <c r="EU566"/>
      <c r="EV566"/>
      <c r="EW566"/>
      <c r="EX566"/>
      <c r="EY566"/>
      <c r="EZ566"/>
    </row>
    <row r="567" spans="1:156" s="16" customFormat="1" ht="13.5" x14ac:dyDescent="0.2">
      <c r="A567" s="10">
        <v>555</v>
      </c>
      <c r="B567" s="228" t="s">
        <v>4378</v>
      </c>
      <c r="C567" s="228" t="s">
        <v>4297</v>
      </c>
      <c r="D567" s="258" t="s">
        <v>4372</v>
      </c>
      <c r="E567" s="46">
        <v>1</v>
      </c>
      <c r="F567" s="259">
        <v>2327</v>
      </c>
      <c r="G567" s="259">
        <v>1866</v>
      </c>
      <c r="H567" s="231" t="s">
        <v>1490</v>
      </c>
      <c r="I567" s="242"/>
      <c r="EN567"/>
      <c r="EO567"/>
      <c r="EP567"/>
      <c r="EQ567"/>
      <c r="ER567"/>
      <c r="ES567"/>
      <c r="ET567"/>
      <c r="EU567"/>
      <c r="EV567"/>
      <c r="EW567"/>
      <c r="EX567"/>
      <c r="EY567"/>
      <c r="EZ567"/>
    </row>
    <row r="568" spans="1:156" s="16" customFormat="1" ht="13.5" x14ac:dyDescent="0.2">
      <c r="A568" s="10">
        <v>556</v>
      </c>
      <c r="B568" s="228" t="s">
        <v>4379</v>
      </c>
      <c r="C568" s="228" t="s">
        <v>4302</v>
      </c>
      <c r="D568" s="258" t="s">
        <v>4372</v>
      </c>
      <c r="E568" s="46">
        <v>1</v>
      </c>
      <c r="F568" s="259">
        <v>1647</v>
      </c>
      <c r="G568" s="259">
        <v>1355</v>
      </c>
      <c r="H568" s="231" t="s">
        <v>1490</v>
      </c>
      <c r="I568" s="242"/>
      <c r="EN568"/>
      <c r="EO568"/>
      <c r="EP568"/>
      <c r="EQ568"/>
      <c r="ER568"/>
      <c r="ES568"/>
      <c r="ET568"/>
      <c r="EU568"/>
      <c r="EV568"/>
      <c r="EW568"/>
      <c r="EX568"/>
      <c r="EY568"/>
      <c r="EZ568"/>
    </row>
    <row r="569" spans="1:156" s="16" customFormat="1" ht="13.5" x14ac:dyDescent="0.2">
      <c r="A569" s="10">
        <v>557</v>
      </c>
      <c r="B569" s="228" t="s">
        <v>4380</v>
      </c>
      <c r="C569" s="228" t="s">
        <v>4302</v>
      </c>
      <c r="D569" s="258" t="s">
        <v>4372</v>
      </c>
      <c r="E569" s="46">
        <v>1</v>
      </c>
      <c r="F569" s="259">
        <v>3070</v>
      </c>
      <c r="G569" s="259">
        <v>2834</v>
      </c>
      <c r="H569" s="231" t="s">
        <v>4359</v>
      </c>
      <c r="I569" s="242" t="s">
        <v>4343</v>
      </c>
      <c r="EN569"/>
      <c r="EO569"/>
      <c r="EP569"/>
      <c r="EQ569"/>
      <c r="ER569"/>
      <c r="ES569"/>
      <c r="ET569"/>
      <c r="EU569"/>
      <c r="EV569"/>
      <c r="EW569"/>
      <c r="EX569"/>
      <c r="EY569"/>
      <c r="EZ569"/>
    </row>
    <row r="570" spans="1:156" s="16" customFormat="1" ht="13.5" x14ac:dyDescent="0.2">
      <c r="A570" s="10">
        <v>558</v>
      </c>
      <c r="B570" s="228" t="s">
        <v>4381</v>
      </c>
      <c r="C570" s="228" t="s">
        <v>4302</v>
      </c>
      <c r="D570" s="258" t="s">
        <v>4382</v>
      </c>
      <c r="E570" s="46">
        <v>1</v>
      </c>
      <c r="F570" s="259">
        <v>21151</v>
      </c>
      <c r="G570" s="259">
        <v>17185</v>
      </c>
      <c r="H570" s="231" t="s">
        <v>4359</v>
      </c>
      <c r="I570" s="242" t="s">
        <v>4343</v>
      </c>
      <c r="EN570"/>
      <c r="EO570"/>
      <c r="EP570"/>
      <c r="EQ570"/>
      <c r="ER570"/>
      <c r="ES570"/>
      <c r="ET570"/>
      <c r="EU570"/>
      <c r="EV570"/>
      <c r="EW570"/>
      <c r="EX570"/>
      <c r="EY570"/>
      <c r="EZ570"/>
    </row>
    <row r="571" spans="1:156" s="16" customFormat="1" ht="13.5" x14ac:dyDescent="0.2">
      <c r="A571" s="10">
        <v>559</v>
      </c>
      <c r="B571" s="228" t="s">
        <v>4383</v>
      </c>
      <c r="C571" s="228" t="s">
        <v>4302</v>
      </c>
      <c r="D571" s="258" t="s">
        <v>4382</v>
      </c>
      <c r="E571" s="46">
        <v>1</v>
      </c>
      <c r="F571" s="259">
        <v>4670</v>
      </c>
      <c r="G571" s="259">
        <v>3114</v>
      </c>
      <c r="H571" s="231" t="s">
        <v>1490</v>
      </c>
      <c r="I571" s="242"/>
      <c r="EN571"/>
      <c r="EO571"/>
      <c r="EP571"/>
      <c r="EQ571"/>
      <c r="ER571"/>
      <c r="ES571"/>
      <c r="ET571"/>
      <c r="EU571"/>
      <c r="EV571"/>
      <c r="EW571"/>
      <c r="EX571"/>
      <c r="EY571"/>
      <c r="EZ571"/>
    </row>
    <row r="572" spans="1:156" s="16" customFormat="1" ht="13.5" x14ac:dyDescent="0.2">
      <c r="A572" s="10">
        <v>560</v>
      </c>
      <c r="B572" s="228" t="s">
        <v>4384</v>
      </c>
      <c r="C572" s="228" t="s">
        <v>4302</v>
      </c>
      <c r="D572" s="258" t="s">
        <v>4382</v>
      </c>
      <c r="E572" s="46">
        <v>1</v>
      </c>
      <c r="F572" s="259">
        <v>2910</v>
      </c>
      <c r="G572" s="259">
        <v>2425</v>
      </c>
      <c r="H572" s="231" t="s">
        <v>1490</v>
      </c>
      <c r="I572" s="242"/>
      <c r="EN572"/>
      <c r="EO572"/>
      <c r="EP572"/>
      <c r="EQ572"/>
      <c r="ER572"/>
      <c r="ES572"/>
      <c r="ET572"/>
      <c r="EU572"/>
      <c r="EV572"/>
      <c r="EW572"/>
      <c r="EX572"/>
      <c r="EY572"/>
      <c r="EZ572"/>
    </row>
    <row r="573" spans="1:156" s="16" customFormat="1" ht="27" x14ac:dyDescent="0.2">
      <c r="A573" s="10">
        <v>561</v>
      </c>
      <c r="B573" s="228" t="s">
        <v>4385</v>
      </c>
      <c r="C573" s="260" t="s">
        <v>4328</v>
      </c>
      <c r="D573" s="258" t="s">
        <v>4382</v>
      </c>
      <c r="E573" s="46">
        <v>1</v>
      </c>
      <c r="F573" s="259">
        <v>3750</v>
      </c>
      <c r="G573" s="259">
        <v>3125</v>
      </c>
      <c r="H573" s="231" t="s">
        <v>1490</v>
      </c>
      <c r="I573" s="242"/>
      <c r="EN573"/>
      <c r="EO573"/>
      <c r="EP573"/>
      <c r="EQ573"/>
      <c r="ER573"/>
      <c r="ES573"/>
      <c r="ET573"/>
      <c r="EU573"/>
      <c r="EV573"/>
      <c r="EW573"/>
      <c r="EX573"/>
      <c r="EY573"/>
      <c r="EZ573"/>
    </row>
    <row r="574" spans="1:156" s="16" customFormat="1" ht="13.5" x14ac:dyDescent="0.2">
      <c r="A574" s="10">
        <v>562</v>
      </c>
      <c r="B574" s="228" t="s">
        <v>4386</v>
      </c>
      <c r="C574" s="228" t="s">
        <v>4302</v>
      </c>
      <c r="D574" s="258" t="s">
        <v>4382</v>
      </c>
      <c r="E574" s="46">
        <v>1</v>
      </c>
      <c r="F574" s="259">
        <v>1385</v>
      </c>
      <c r="G574" s="259">
        <v>1068</v>
      </c>
      <c r="H574" s="231" t="s">
        <v>1490</v>
      </c>
      <c r="I574" s="242"/>
      <c r="EN574"/>
      <c r="EO574"/>
      <c r="EP574"/>
      <c r="EQ574"/>
      <c r="ER574"/>
      <c r="ES574"/>
      <c r="ET574"/>
      <c r="EU574"/>
      <c r="EV574"/>
      <c r="EW574"/>
      <c r="EX574"/>
      <c r="EY574"/>
      <c r="EZ574"/>
    </row>
    <row r="575" spans="1:156" s="16" customFormat="1" ht="27" x14ac:dyDescent="0.2">
      <c r="A575" s="10">
        <v>563</v>
      </c>
      <c r="B575" s="228" t="s">
        <v>4387</v>
      </c>
      <c r="C575" s="260" t="s">
        <v>4328</v>
      </c>
      <c r="D575" s="258" t="s">
        <v>4382</v>
      </c>
      <c r="E575" s="46">
        <v>1</v>
      </c>
      <c r="F575" s="259">
        <v>1080</v>
      </c>
      <c r="G575" s="259">
        <v>878</v>
      </c>
      <c r="H575" s="231" t="s">
        <v>1490</v>
      </c>
      <c r="I575" s="242"/>
      <c r="EN575"/>
      <c r="EO575"/>
      <c r="EP575"/>
      <c r="EQ575"/>
      <c r="ER575"/>
      <c r="ES575"/>
      <c r="ET575"/>
      <c r="EU575"/>
      <c r="EV575"/>
      <c r="EW575"/>
      <c r="EX575"/>
      <c r="EY575"/>
      <c r="EZ575"/>
    </row>
    <row r="576" spans="1:156" s="16" customFormat="1" ht="13.5" x14ac:dyDescent="0.2">
      <c r="A576" s="10">
        <v>564</v>
      </c>
      <c r="B576" s="228" t="s">
        <v>4388</v>
      </c>
      <c r="C576" s="228" t="s">
        <v>4302</v>
      </c>
      <c r="D576" s="258" t="s">
        <v>4382</v>
      </c>
      <c r="E576" s="46">
        <v>1</v>
      </c>
      <c r="F576" s="259">
        <v>2112</v>
      </c>
      <c r="G576" s="259">
        <v>1716</v>
      </c>
      <c r="H576" s="231" t="s">
        <v>4389</v>
      </c>
      <c r="I576" s="242" t="s">
        <v>4343</v>
      </c>
      <c r="EN576"/>
      <c r="EO576"/>
      <c r="EP576"/>
      <c r="EQ576"/>
      <c r="ER576"/>
      <c r="ES576"/>
      <c r="ET576"/>
      <c r="EU576"/>
      <c r="EV576"/>
      <c r="EW576"/>
      <c r="EX576"/>
      <c r="EY576"/>
      <c r="EZ576"/>
    </row>
    <row r="577" spans="1:156" s="16" customFormat="1" ht="27" x14ac:dyDescent="0.2">
      <c r="A577" s="10">
        <v>565</v>
      </c>
      <c r="B577" s="228" t="s">
        <v>4390</v>
      </c>
      <c r="C577" s="260" t="s">
        <v>4328</v>
      </c>
      <c r="D577" s="258" t="s">
        <v>4382</v>
      </c>
      <c r="E577" s="46">
        <v>1</v>
      </c>
      <c r="F577" s="259">
        <v>2174</v>
      </c>
      <c r="G577" s="259">
        <v>1902</v>
      </c>
      <c r="H577" s="231" t="s">
        <v>1490</v>
      </c>
      <c r="I577" s="242"/>
      <c r="EN577"/>
      <c r="EO577"/>
      <c r="EP577"/>
      <c r="EQ577"/>
      <c r="ER577"/>
      <c r="ES577"/>
      <c r="ET577"/>
      <c r="EU577"/>
      <c r="EV577"/>
      <c r="EW577"/>
      <c r="EX577"/>
      <c r="EY577"/>
      <c r="EZ577"/>
    </row>
    <row r="578" spans="1:156" s="16" customFormat="1" ht="13.5" x14ac:dyDescent="0.2">
      <c r="A578" s="10">
        <v>566</v>
      </c>
      <c r="B578" s="228" t="s">
        <v>4391</v>
      </c>
      <c r="C578" s="228" t="s">
        <v>4302</v>
      </c>
      <c r="D578" s="258" t="s">
        <v>4382</v>
      </c>
      <c r="E578" s="46">
        <v>1</v>
      </c>
      <c r="F578" s="259">
        <v>1990</v>
      </c>
      <c r="G578" s="259">
        <v>1845</v>
      </c>
      <c r="H578" s="231" t="s">
        <v>1490</v>
      </c>
      <c r="I578" s="242"/>
      <c r="EN578"/>
      <c r="EO578"/>
      <c r="EP578"/>
      <c r="EQ578"/>
      <c r="ER578"/>
      <c r="ES578"/>
      <c r="ET578"/>
      <c r="EU578"/>
      <c r="EV578"/>
      <c r="EW578"/>
      <c r="EX578"/>
      <c r="EY578"/>
      <c r="EZ578"/>
    </row>
    <row r="579" spans="1:156" s="16" customFormat="1" ht="13.5" x14ac:dyDescent="0.2">
      <c r="A579" s="10">
        <v>567</v>
      </c>
      <c r="B579" s="228" t="s">
        <v>4392</v>
      </c>
      <c r="C579" s="228" t="s">
        <v>4302</v>
      </c>
      <c r="D579" s="258" t="s">
        <v>4382</v>
      </c>
      <c r="E579" s="46">
        <v>1</v>
      </c>
      <c r="F579" s="259">
        <v>1080</v>
      </c>
      <c r="G579" s="259">
        <v>1001</v>
      </c>
      <c r="H579" s="261" t="s">
        <v>1490</v>
      </c>
      <c r="I579" s="243"/>
      <c r="EN579"/>
      <c r="EO579"/>
      <c r="EP579"/>
      <c r="EQ579"/>
      <c r="ER579"/>
      <c r="ES579"/>
      <c r="ET579"/>
      <c r="EU579"/>
      <c r="EV579"/>
      <c r="EW579"/>
      <c r="EX579"/>
      <c r="EY579"/>
      <c r="EZ579"/>
    </row>
    <row r="580" spans="1:156" s="16" customFormat="1" ht="13.5" x14ac:dyDescent="0.2">
      <c r="A580" s="10">
        <v>568</v>
      </c>
      <c r="B580" s="228" t="s">
        <v>4393</v>
      </c>
      <c r="C580" s="228" t="s">
        <v>4302</v>
      </c>
      <c r="D580" s="258" t="s">
        <v>4382</v>
      </c>
      <c r="E580" s="46">
        <v>1</v>
      </c>
      <c r="F580" s="259">
        <v>1815</v>
      </c>
      <c r="G580" s="259">
        <v>1702</v>
      </c>
      <c r="H580" s="261" t="s">
        <v>1490</v>
      </c>
      <c r="I580" s="243"/>
      <c r="EN580"/>
      <c r="EO580"/>
      <c r="EP580"/>
      <c r="EQ580"/>
      <c r="ER580"/>
      <c r="ES580"/>
      <c r="ET580"/>
      <c r="EU580"/>
      <c r="EV580"/>
      <c r="EW580"/>
      <c r="EX580"/>
      <c r="EY580"/>
      <c r="EZ580"/>
    </row>
    <row r="581" spans="1:156" s="16" customFormat="1" ht="13.5" x14ac:dyDescent="0.2">
      <c r="A581" s="10">
        <v>569</v>
      </c>
      <c r="B581" s="228" t="s">
        <v>4394</v>
      </c>
      <c r="C581" s="228" t="s">
        <v>4297</v>
      </c>
      <c r="D581" s="258" t="s">
        <v>4395</v>
      </c>
      <c r="E581" s="46">
        <v>1</v>
      </c>
      <c r="F581" s="259">
        <v>1319</v>
      </c>
      <c r="G581" s="259">
        <v>1264</v>
      </c>
      <c r="H581" s="261" t="s">
        <v>1490</v>
      </c>
      <c r="I581" s="243"/>
      <c r="EN581"/>
      <c r="EO581"/>
      <c r="EP581"/>
      <c r="EQ581"/>
      <c r="ER581"/>
      <c r="ES581"/>
      <c r="ET581"/>
      <c r="EU581"/>
      <c r="EV581"/>
      <c r="EW581"/>
      <c r="EX581"/>
      <c r="EY581"/>
      <c r="EZ581"/>
    </row>
    <row r="582" spans="1:156" s="16" customFormat="1" ht="13.5" x14ac:dyDescent="0.2">
      <c r="A582" s="10">
        <v>570</v>
      </c>
      <c r="B582" s="228" t="s">
        <v>4396</v>
      </c>
      <c r="C582" s="228" t="s">
        <v>4302</v>
      </c>
      <c r="D582" s="258" t="s">
        <v>4395</v>
      </c>
      <c r="E582" s="46">
        <v>1</v>
      </c>
      <c r="F582" s="259">
        <v>4722</v>
      </c>
      <c r="G582" s="259">
        <v>4526</v>
      </c>
      <c r="H582" s="261" t="s">
        <v>1490</v>
      </c>
      <c r="I582" s="243"/>
      <c r="EN582"/>
      <c r="EO582"/>
      <c r="EP582"/>
      <c r="EQ582"/>
      <c r="ER582"/>
      <c r="ES582"/>
      <c r="ET582"/>
      <c r="EU582"/>
      <c r="EV582"/>
      <c r="EW582"/>
      <c r="EX582"/>
      <c r="EY582"/>
      <c r="EZ582"/>
    </row>
    <row r="583" spans="1:156" s="16" customFormat="1" ht="27" x14ac:dyDescent="0.2">
      <c r="A583" s="10">
        <v>571</v>
      </c>
      <c r="B583" s="228" t="s">
        <v>4397</v>
      </c>
      <c r="C583" s="260" t="s">
        <v>4328</v>
      </c>
      <c r="D583" s="258" t="s">
        <v>4395</v>
      </c>
      <c r="E583" s="46">
        <v>1</v>
      </c>
      <c r="F583" s="259">
        <v>1737</v>
      </c>
      <c r="G583" s="259">
        <v>1664</v>
      </c>
      <c r="H583" s="261" t="s">
        <v>1490</v>
      </c>
      <c r="I583" s="243"/>
      <c r="EN583"/>
      <c r="EO583"/>
      <c r="EP583"/>
      <c r="EQ583"/>
      <c r="ER583"/>
      <c r="ES583"/>
      <c r="ET583"/>
      <c r="EU583"/>
      <c r="EV583"/>
      <c r="EW583"/>
      <c r="EX583"/>
      <c r="EY583"/>
      <c r="EZ583"/>
    </row>
    <row r="584" spans="1:156" s="16" customFormat="1" ht="13.5" x14ac:dyDescent="0.2">
      <c r="A584" s="10">
        <v>572</v>
      </c>
      <c r="B584" s="228" t="s">
        <v>4398</v>
      </c>
      <c r="C584" s="228" t="s">
        <v>4302</v>
      </c>
      <c r="D584" s="258" t="s">
        <v>4395</v>
      </c>
      <c r="E584" s="46">
        <v>1</v>
      </c>
      <c r="F584" s="259">
        <v>1514</v>
      </c>
      <c r="G584" s="259">
        <v>1455</v>
      </c>
      <c r="H584" s="261" t="s">
        <v>1490</v>
      </c>
      <c r="I584" s="243"/>
      <c r="EN584"/>
      <c r="EO584"/>
      <c r="EP584"/>
      <c r="EQ584"/>
      <c r="ER584"/>
      <c r="ES584"/>
      <c r="ET584"/>
      <c r="EU584"/>
      <c r="EV584"/>
      <c r="EW584"/>
      <c r="EX584"/>
      <c r="EY584"/>
      <c r="EZ584"/>
    </row>
    <row r="585" spans="1:156" s="16" customFormat="1" ht="27" x14ac:dyDescent="0.2">
      <c r="A585" s="10">
        <v>573</v>
      </c>
      <c r="B585" s="260" t="s">
        <v>4399</v>
      </c>
      <c r="C585" s="260" t="s">
        <v>4328</v>
      </c>
      <c r="D585" s="262" t="s">
        <v>4395</v>
      </c>
      <c r="E585" s="92">
        <v>1</v>
      </c>
      <c r="F585" s="263">
        <v>1158</v>
      </c>
      <c r="G585" s="263">
        <v>1110</v>
      </c>
      <c r="H585" s="261" t="s">
        <v>14</v>
      </c>
      <c r="I585" s="243"/>
      <c r="EN585"/>
      <c r="EO585"/>
      <c r="EP585"/>
      <c r="EQ585"/>
      <c r="ER585"/>
      <c r="ES585"/>
      <c r="ET585"/>
      <c r="EU585"/>
      <c r="EV585"/>
      <c r="EW585"/>
      <c r="EX585"/>
      <c r="EY585"/>
      <c r="EZ585"/>
    </row>
    <row r="586" spans="1:156" s="16" customFormat="1" ht="13.5" x14ac:dyDescent="0.2">
      <c r="A586" s="10">
        <v>574</v>
      </c>
      <c r="B586" s="260" t="s">
        <v>4400</v>
      </c>
      <c r="C586" s="228" t="s">
        <v>4302</v>
      </c>
      <c r="D586" s="262" t="s">
        <v>3244</v>
      </c>
      <c r="E586" s="92">
        <v>1</v>
      </c>
      <c r="F586" s="263">
        <v>1984</v>
      </c>
      <c r="G586" s="263">
        <v>1447</v>
      </c>
      <c r="H586" s="261" t="s">
        <v>1490</v>
      </c>
      <c r="I586" s="243"/>
      <c r="EN586"/>
      <c r="EO586"/>
      <c r="EP586"/>
      <c r="EQ586"/>
      <c r="ER586"/>
      <c r="ES586"/>
      <c r="ET586"/>
      <c r="EU586"/>
      <c r="EV586"/>
      <c r="EW586"/>
      <c r="EX586"/>
      <c r="EY586"/>
      <c r="EZ586"/>
    </row>
    <row r="587" spans="1:156" s="16" customFormat="1" ht="27" x14ac:dyDescent="0.2">
      <c r="A587" s="10">
        <v>575</v>
      </c>
      <c r="B587" s="228" t="s">
        <v>4401</v>
      </c>
      <c r="C587" s="228" t="s">
        <v>4302</v>
      </c>
      <c r="D587" s="258" t="s">
        <v>3244</v>
      </c>
      <c r="E587" s="46">
        <v>1</v>
      </c>
      <c r="F587" s="259">
        <v>6161</v>
      </c>
      <c r="G587" s="259">
        <v>4557</v>
      </c>
      <c r="H587" s="231" t="s">
        <v>1490</v>
      </c>
      <c r="I587" s="242"/>
      <c r="EN587"/>
      <c r="EO587"/>
      <c r="EP587"/>
      <c r="EQ587"/>
      <c r="ER587"/>
      <c r="ES587"/>
      <c r="ET587"/>
      <c r="EU587"/>
      <c r="EV587"/>
      <c r="EW587"/>
      <c r="EX587"/>
      <c r="EY587"/>
      <c r="EZ587"/>
    </row>
    <row r="588" spans="1:156" s="16" customFormat="1" ht="13.5" x14ac:dyDescent="0.2">
      <c r="A588" s="10">
        <v>576</v>
      </c>
      <c r="B588" s="260" t="s">
        <v>4402</v>
      </c>
      <c r="C588" s="228" t="s">
        <v>4297</v>
      </c>
      <c r="D588" s="262" t="s">
        <v>3138</v>
      </c>
      <c r="E588" s="92">
        <v>1</v>
      </c>
      <c r="F588" s="263">
        <v>1240</v>
      </c>
      <c r="G588" s="263">
        <v>968</v>
      </c>
      <c r="H588" s="261" t="s">
        <v>1490</v>
      </c>
      <c r="I588" s="243"/>
      <c r="EN588"/>
      <c r="EO588"/>
      <c r="EP588"/>
      <c r="EQ588"/>
      <c r="ER588"/>
      <c r="ES588"/>
      <c r="ET588"/>
      <c r="EU588"/>
      <c r="EV588"/>
      <c r="EW588"/>
      <c r="EX588"/>
      <c r="EY588"/>
      <c r="EZ588"/>
    </row>
    <row r="589" spans="1:156" s="16" customFormat="1" ht="13.5" x14ac:dyDescent="0.2">
      <c r="A589" s="10">
        <v>577</v>
      </c>
      <c r="B589" s="260" t="s">
        <v>4403</v>
      </c>
      <c r="C589" s="228" t="s">
        <v>4297</v>
      </c>
      <c r="D589" s="262" t="s">
        <v>3138</v>
      </c>
      <c r="E589" s="92">
        <v>1</v>
      </c>
      <c r="F589" s="263">
        <v>3070</v>
      </c>
      <c r="G589" s="263">
        <v>2367</v>
      </c>
      <c r="H589" s="261" t="s">
        <v>187</v>
      </c>
      <c r="I589" s="243"/>
      <c r="EN589"/>
      <c r="EO589"/>
      <c r="EP589"/>
      <c r="EQ589"/>
      <c r="ER589"/>
      <c r="ES589"/>
      <c r="ET589"/>
      <c r="EU589"/>
      <c r="EV589"/>
      <c r="EW589"/>
      <c r="EX589"/>
      <c r="EY589"/>
      <c r="EZ589"/>
    </row>
    <row r="590" spans="1:156" s="16" customFormat="1" ht="27" x14ac:dyDescent="0.2">
      <c r="A590" s="10">
        <v>578</v>
      </c>
      <c r="B590" s="260" t="s">
        <v>4404</v>
      </c>
      <c r="C590" s="228" t="s">
        <v>4295</v>
      </c>
      <c r="D590" s="262" t="s">
        <v>3138</v>
      </c>
      <c r="E590" s="92">
        <v>1</v>
      </c>
      <c r="F590" s="263">
        <v>1078</v>
      </c>
      <c r="G590" s="263">
        <v>943</v>
      </c>
      <c r="H590" s="261" t="s">
        <v>187</v>
      </c>
      <c r="I590" s="243"/>
      <c r="EN590"/>
      <c r="EO590"/>
      <c r="EP590"/>
      <c r="EQ590"/>
      <c r="ER590"/>
      <c r="ES590"/>
      <c r="ET590"/>
      <c r="EU590"/>
      <c r="EV590"/>
      <c r="EW590"/>
      <c r="EX590"/>
      <c r="EY590"/>
      <c r="EZ590"/>
    </row>
    <row r="591" spans="1:156" s="16" customFormat="1" ht="13.5" x14ac:dyDescent="0.2">
      <c r="A591" s="10">
        <v>579</v>
      </c>
      <c r="B591" s="260" t="s">
        <v>4405</v>
      </c>
      <c r="C591" s="228" t="s">
        <v>4302</v>
      </c>
      <c r="D591" s="262" t="s">
        <v>1797</v>
      </c>
      <c r="E591" s="92">
        <v>1</v>
      </c>
      <c r="F591" s="263">
        <v>1881</v>
      </c>
      <c r="G591" s="263">
        <v>1489</v>
      </c>
      <c r="H591" s="261" t="s">
        <v>187</v>
      </c>
      <c r="I591" s="243"/>
      <c r="EN591"/>
      <c r="EO591"/>
      <c r="EP591"/>
      <c r="EQ591"/>
      <c r="ER591"/>
      <c r="ES591"/>
      <c r="ET591"/>
      <c r="EU591"/>
      <c r="EV591"/>
      <c r="EW591"/>
      <c r="EX591"/>
      <c r="EY591"/>
      <c r="EZ591"/>
    </row>
    <row r="592" spans="1:156" s="16" customFormat="1" ht="13.5" x14ac:dyDescent="0.2">
      <c r="A592" s="10">
        <v>580</v>
      </c>
      <c r="B592" s="260" t="s">
        <v>4406</v>
      </c>
      <c r="C592" s="228" t="s">
        <v>4297</v>
      </c>
      <c r="D592" s="262" t="s">
        <v>1797</v>
      </c>
      <c r="E592" s="92">
        <v>1</v>
      </c>
      <c r="F592" s="263">
        <v>1396</v>
      </c>
      <c r="G592" s="263">
        <v>1105</v>
      </c>
      <c r="H592" s="261" t="s">
        <v>1490</v>
      </c>
      <c r="I592" s="243"/>
      <c r="EN592"/>
      <c r="EO592"/>
      <c r="EP592"/>
      <c r="EQ592"/>
      <c r="ER592"/>
      <c r="ES592"/>
      <c r="ET592"/>
      <c r="EU592"/>
      <c r="EV592"/>
      <c r="EW592"/>
      <c r="EX592"/>
      <c r="EY592"/>
      <c r="EZ592"/>
    </row>
    <row r="593" spans="1:156" s="16" customFormat="1" ht="33.75" customHeight="1" thickBot="1" x14ac:dyDescent="0.25">
      <c r="A593" s="260">
        <v>581</v>
      </c>
      <c r="B593" s="260" t="s">
        <v>4447</v>
      </c>
      <c r="C593" s="262" t="s">
        <v>3051</v>
      </c>
      <c r="D593" s="92" t="s">
        <v>1797</v>
      </c>
      <c r="E593" s="263">
        <v>1</v>
      </c>
      <c r="F593" s="263">
        <v>10000</v>
      </c>
      <c r="G593" s="261"/>
      <c r="H593" s="243" t="s">
        <v>89</v>
      </c>
      <c r="I593" s="260"/>
      <c r="EN593"/>
      <c r="EO593"/>
      <c r="EP593"/>
      <c r="EQ593"/>
      <c r="ER593"/>
      <c r="ES593"/>
      <c r="ET593"/>
      <c r="EU593"/>
      <c r="EV593"/>
      <c r="EW593"/>
      <c r="EX593"/>
      <c r="EY593"/>
      <c r="EZ593"/>
    </row>
    <row r="594" spans="1:156" s="16" customFormat="1" ht="14.25" thickBot="1" x14ac:dyDescent="0.25">
      <c r="A594" s="234"/>
      <c r="B594" s="235" t="s">
        <v>4407</v>
      </c>
      <c r="C594" s="236"/>
      <c r="D594" s="237"/>
      <c r="E594" s="238"/>
      <c r="F594" s="239"/>
      <c r="G594" s="239"/>
      <c r="H594" s="240"/>
      <c r="I594" s="241"/>
      <c r="EN594"/>
      <c r="EO594"/>
      <c r="EP594"/>
      <c r="EQ594"/>
      <c r="ER594"/>
      <c r="ES594"/>
      <c r="ET594"/>
      <c r="EU594"/>
      <c r="EV594"/>
      <c r="EW594"/>
      <c r="EX594"/>
      <c r="EY594"/>
      <c r="EZ594"/>
    </row>
    <row r="595" spans="1:156" s="16" customFormat="1" ht="27" x14ac:dyDescent="0.2">
      <c r="A595" s="10">
        <v>582</v>
      </c>
      <c r="B595" s="55" t="s">
        <v>4408</v>
      </c>
      <c r="C595" s="49" t="s">
        <v>4409</v>
      </c>
      <c r="D595" s="40">
        <v>2007</v>
      </c>
      <c r="E595" s="40"/>
      <c r="F595" s="225">
        <v>1287</v>
      </c>
      <c r="G595" s="225">
        <v>0</v>
      </c>
      <c r="H595" s="226" t="s">
        <v>14</v>
      </c>
      <c r="I595" s="18"/>
      <c r="EN595"/>
      <c r="EO595"/>
      <c r="EP595"/>
      <c r="EQ595"/>
      <c r="ER595"/>
      <c r="ES595"/>
      <c r="ET595"/>
      <c r="EU595"/>
      <c r="EV595"/>
      <c r="EW595"/>
      <c r="EX595"/>
      <c r="EY595"/>
      <c r="EZ595"/>
    </row>
    <row r="596" spans="1:156" s="16" customFormat="1" ht="13.5" x14ac:dyDescent="0.2">
      <c r="A596" s="10">
        <v>583</v>
      </c>
      <c r="B596" s="49" t="s">
        <v>4411</v>
      </c>
      <c r="C596" s="49" t="s">
        <v>4410</v>
      </c>
      <c r="D596" s="40">
        <v>2009</v>
      </c>
      <c r="E596" s="40"/>
      <c r="F596" s="225">
        <v>2611</v>
      </c>
      <c r="G596" s="225">
        <v>0</v>
      </c>
      <c r="H596" s="231" t="s">
        <v>14</v>
      </c>
      <c r="I596" s="18"/>
      <c r="EN596"/>
      <c r="EO596"/>
      <c r="EP596"/>
      <c r="EQ596"/>
      <c r="ER596"/>
      <c r="ES596"/>
      <c r="ET596"/>
      <c r="EU596"/>
      <c r="EV596"/>
      <c r="EW596"/>
      <c r="EX596"/>
      <c r="EY596"/>
      <c r="EZ596"/>
    </row>
    <row r="597" spans="1:156" s="16" customFormat="1" ht="27" x14ac:dyDescent="0.2">
      <c r="A597" s="10">
        <v>584</v>
      </c>
      <c r="B597" s="250" t="s">
        <v>4412</v>
      </c>
      <c r="C597" s="49" t="s">
        <v>4413</v>
      </c>
      <c r="D597" s="46">
        <v>2012</v>
      </c>
      <c r="E597" s="264"/>
      <c r="F597" s="230">
        <v>1551.0909999999999</v>
      </c>
      <c r="G597" s="230">
        <v>0</v>
      </c>
      <c r="H597" s="261" t="s">
        <v>1490</v>
      </c>
      <c r="I597" s="18"/>
      <c r="EN597"/>
      <c r="EO597"/>
      <c r="EP597"/>
      <c r="EQ597"/>
      <c r="ER597"/>
      <c r="ES597"/>
      <c r="ET597"/>
      <c r="EU597"/>
      <c r="EV597"/>
      <c r="EW597"/>
      <c r="EX597"/>
      <c r="EY597"/>
      <c r="EZ597"/>
    </row>
    <row r="598" spans="1:156" s="16" customFormat="1" ht="13.5" x14ac:dyDescent="0.2">
      <c r="A598" s="10">
        <v>585</v>
      </c>
      <c r="B598" s="260" t="s">
        <v>4418</v>
      </c>
      <c r="C598" s="260" t="s">
        <v>4410</v>
      </c>
      <c r="D598" s="262">
        <v>2018</v>
      </c>
      <c r="E598" s="92"/>
      <c r="F598" s="263">
        <v>2099</v>
      </c>
      <c r="G598" s="263">
        <v>2099</v>
      </c>
      <c r="H598" s="261">
        <v>6.8</v>
      </c>
      <c r="I598" s="243"/>
      <c r="EN598"/>
      <c r="EO598"/>
      <c r="EP598"/>
      <c r="EQ598"/>
      <c r="ER598"/>
      <c r="ES598"/>
      <c r="ET598"/>
      <c r="EU598"/>
      <c r="EV598"/>
      <c r="EW598"/>
      <c r="EX598"/>
      <c r="EY598"/>
      <c r="EZ598"/>
    </row>
    <row r="599" spans="1:156" s="16" customFormat="1" ht="27" x14ac:dyDescent="0.2">
      <c r="A599" s="10">
        <v>586</v>
      </c>
      <c r="B599" s="260" t="s">
        <v>4414</v>
      </c>
      <c r="C599" s="260" t="s">
        <v>4415</v>
      </c>
      <c r="D599" s="262">
        <v>2018</v>
      </c>
      <c r="E599" s="92">
        <v>1</v>
      </c>
      <c r="F599" s="263">
        <v>1173</v>
      </c>
      <c r="G599" s="263">
        <v>1155</v>
      </c>
      <c r="H599" s="261">
        <v>1</v>
      </c>
      <c r="I599" s="243"/>
      <c r="EN599"/>
      <c r="EO599"/>
      <c r="EP599"/>
      <c r="EQ599"/>
      <c r="ER599"/>
      <c r="ES599"/>
      <c r="ET599"/>
      <c r="EU599"/>
      <c r="EV599"/>
      <c r="EW599"/>
      <c r="EX599"/>
      <c r="EY599"/>
      <c r="EZ599"/>
    </row>
    <row r="600" spans="1:156" s="16" customFormat="1" ht="27.75" thickBot="1" x14ac:dyDescent="0.25">
      <c r="A600" s="10">
        <v>587</v>
      </c>
      <c r="B600" s="260" t="s">
        <v>4416</v>
      </c>
      <c r="C600" s="260" t="s">
        <v>4417</v>
      </c>
      <c r="D600" s="262">
        <v>2018</v>
      </c>
      <c r="E600" s="92">
        <v>1</v>
      </c>
      <c r="F600" s="263">
        <v>1876</v>
      </c>
      <c r="G600" s="263">
        <v>1876</v>
      </c>
      <c r="H600" s="261" t="s">
        <v>14</v>
      </c>
      <c r="I600" s="243"/>
      <c r="EN600"/>
      <c r="EO600"/>
      <c r="EP600"/>
      <c r="EQ600"/>
      <c r="ER600"/>
      <c r="ES600"/>
      <c r="ET600"/>
      <c r="EU600"/>
      <c r="EV600"/>
      <c r="EW600"/>
      <c r="EX600"/>
      <c r="EY600"/>
      <c r="EZ600"/>
    </row>
    <row r="601" spans="1:156" s="16" customFormat="1" ht="14.25" thickBot="1" x14ac:dyDescent="0.25">
      <c r="A601" s="234"/>
      <c r="B601" s="235" t="s">
        <v>4419</v>
      </c>
      <c r="C601" s="265"/>
      <c r="D601" s="237"/>
      <c r="E601" s="238"/>
      <c r="F601" s="237"/>
      <c r="G601" s="237"/>
      <c r="H601" s="240"/>
      <c r="I601" s="241"/>
      <c r="EN601"/>
      <c r="EO601"/>
      <c r="EP601"/>
      <c r="EQ601"/>
      <c r="ER601"/>
      <c r="ES601"/>
      <c r="ET601"/>
      <c r="EU601"/>
      <c r="EV601"/>
      <c r="EW601"/>
      <c r="EX601"/>
      <c r="EY601"/>
      <c r="EZ601"/>
    </row>
    <row r="602" spans="1:156" s="16" customFormat="1" ht="27" x14ac:dyDescent="0.2">
      <c r="A602" s="266">
        <v>588</v>
      </c>
      <c r="B602" s="224" t="s">
        <v>4420</v>
      </c>
      <c r="C602" s="224" t="s">
        <v>4421</v>
      </c>
      <c r="D602" s="200">
        <v>2009</v>
      </c>
      <c r="E602" s="200">
        <v>1</v>
      </c>
      <c r="F602" s="267">
        <v>2406</v>
      </c>
      <c r="G602" s="267">
        <v>0</v>
      </c>
      <c r="H602" s="268" t="s">
        <v>1490</v>
      </c>
      <c r="I602" s="227"/>
      <c r="EN602"/>
      <c r="EO602"/>
      <c r="EP602"/>
      <c r="EQ602"/>
      <c r="ER602"/>
      <c r="ES602"/>
      <c r="ET602"/>
      <c r="EU602"/>
      <c r="EV602"/>
      <c r="EW602"/>
      <c r="EX602"/>
      <c r="EY602"/>
      <c r="EZ602"/>
    </row>
    <row r="603" spans="1:156" s="16" customFormat="1" ht="13.5" x14ac:dyDescent="0.2">
      <c r="A603" s="269">
        <v>589</v>
      </c>
      <c r="B603" s="229" t="s">
        <v>4422</v>
      </c>
      <c r="C603" s="229" t="s">
        <v>4423</v>
      </c>
      <c r="D603" s="200">
        <v>2015</v>
      </c>
      <c r="E603" s="200">
        <v>1</v>
      </c>
      <c r="F603" s="267">
        <v>1035</v>
      </c>
      <c r="G603" s="267">
        <v>648</v>
      </c>
      <c r="H603" s="268" t="s">
        <v>12</v>
      </c>
      <c r="I603" s="227"/>
      <c r="EN603"/>
      <c r="EO603"/>
      <c r="EP603"/>
      <c r="EQ603"/>
      <c r="ER603"/>
      <c r="ES603"/>
      <c r="ET603"/>
      <c r="EU603"/>
      <c r="EV603"/>
      <c r="EW603"/>
      <c r="EX603"/>
      <c r="EY603"/>
      <c r="EZ603"/>
    </row>
    <row r="604" spans="1:156" s="16" customFormat="1" ht="27" x14ac:dyDescent="0.2">
      <c r="A604" s="269">
        <v>590</v>
      </c>
      <c r="B604" s="229" t="s">
        <v>4424</v>
      </c>
      <c r="C604" s="229" t="s">
        <v>4425</v>
      </c>
      <c r="D604" s="200">
        <v>2015</v>
      </c>
      <c r="E604" s="200">
        <v>1</v>
      </c>
      <c r="F604" s="267">
        <v>1158</v>
      </c>
      <c r="G604" s="267">
        <v>906</v>
      </c>
      <c r="H604" s="268" t="s">
        <v>12</v>
      </c>
      <c r="I604" s="227"/>
      <c r="EN604"/>
      <c r="EO604"/>
      <c r="EP604"/>
      <c r="EQ604"/>
      <c r="ER604"/>
      <c r="ES604"/>
      <c r="ET604"/>
      <c r="EU604"/>
      <c r="EV604"/>
      <c r="EW604"/>
      <c r="EX604"/>
      <c r="EY604"/>
      <c r="EZ604"/>
    </row>
    <row r="605" spans="1:156" s="16" customFormat="1" ht="13.5" x14ac:dyDescent="0.2">
      <c r="A605" s="269">
        <v>591</v>
      </c>
      <c r="B605" s="229" t="s">
        <v>4422</v>
      </c>
      <c r="C605" s="229" t="s">
        <v>4426</v>
      </c>
      <c r="D605" s="200">
        <v>2015</v>
      </c>
      <c r="E605" s="200">
        <v>1</v>
      </c>
      <c r="F605" s="267">
        <v>1842</v>
      </c>
      <c r="G605" s="267">
        <v>1152</v>
      </c>
      <c r="H605" s="268" t="s">
        <v>12</v>
      </c>
      <c r="I605" s="227"/>
      <c r="EN605"/>
      <c r="EO605"/>
      <c r="EP605"/>
      <c r="EQ605"/>
      <c r="ER605"/>
      <c r="ES605"/>
      <c r="ET605"/>
      <c r="EU605"/>
      <c r="EV605"/>
      <c r="EW605"/>
      <c r="EX605"/>
      <c r="EY605"/>
      <c r="EZ605"/>
    </row>
    <row r="606" spans="1:156" s="16" customFormat="1" ht="27.75" thickBot="1" x14ac:dyDescent="0.25">
      <c r="A606" s="269">
        <v>592</v>
      </c>
      <c r="B606" s="229" t="s">
        <v>4427</v>
      </c>
      <c r="C606" s="229" t="s">
        <v>4425</v>
      </c>
      <c r="D606" s="200">
        <v>2015</v>
      </c>
      <c r="E606" s="200">
        <v>1</v>
      </c>
      <c r="F606" s="267">
        <v>1104</v>
      </c>
      <c r="G606" s="267">
        <v>497</v>
      </c>
      <c r="H606" s="268" t="s">
        <v>12</v>
      </c>
      <c r="I606" s="227"/>
      <c r="EN606"/>
      <c r="EO606"/>
      <c r="EP606"/>
      <c r="EQ606"/>
      <c r="ER606"/>
      <c r="ES606"/>
      <c r="ET606"/>
      <c r="EU606"/>
      <c r="EV606"/>
      <c r="EW606"/>
      <c r="EX606"/>
      <c r="EY606"/>
      <c r="EZ606"/>
    </row>
    <row r="607" spans="1:156" s="16" customFormat="1" ht="14.25" thickBot="1" x14ac:dyDescent="0.25">
      <c r="A607" s="234"/>
      <c r="B607" s="235" t="s">
        <v>4428</v>
      </c>
      <c r="C607" s="236"/>
      <c r="D607" s="237"/>
      <c r="E607" s="238"/>
      <c r="F607" s="239"/>
      <c r="G607" s="239"/>
      <c r="H607" s="240"/>
      <c r="I607" s="241"/>
      <c r="EN607"/>
      <c r="EO607"/>
      <c r="EP607"/>
      <c r="EQ607"/>
      <c r="ER607"/>
      <c r="ES607"/>
      <c r="ET607"/>
      <c r="EU607"/>
      <c r="EV607"/>
      <c r="EW607"/>
      <c r="EX607"/>
      <c r="EY607"/>
      <c r="EZ607"/>
    </row>
    <row r="608" spans="1:156" s="16" customFormat="1" ht="19.5" customHeight="1" thickBot="1" x14ac:dyDescent="0.25">
      <c r="A608" s="266">
        <v>593</v>
      </c>
      <c r="B608" s="224" t="s">
        <v>4430</v>
      </c>
      <c r="C608" s="224" t="s">
        <v>4429</v>
      </c>
      <c r="D608" s="200">
        <v>2018</v>
      </c>
      <c r="E608" s="200"/>
      <c r="F608" s="267">
        <v>2003</v>
      </c>
      <c r="G608" s="267">
        <v>1838</v>
      </c>
      <c r="H608" s="268" t="s">
        <v>14</v>
      </c>
      <c r="I608" s="227"/>
      <c r="EN608"/>
      <c r="EO608"/>
      <c r="EP608"/>
      <c r="EQ608"/>
      <c r="ER608"/>
      <c r="ES608"/>
      <c r="ET608"/>
      <c r="EU608"/>
      <c r="EV608"/>
      <c r="EW608"/>
      <c r="EX608"/>
      <c r="EY608"/>
      <c r="EZ608"/>
    </row>
    <row r="609" spans="1:156" s="16" customFormat="1" ht="14.25" thickBot="1" x14ac:dyDescent="0.25">
      <c r="A609" s="234"/>
      <c r="B609" s="235" t="s">
        <v>4431</v>
      </c>
      <c r="C609" s="236"/>
      <c r="D609" s="237"/>
      <c r="E609" s="238"/>
      <c r="F609" s="239"/>
      <c r="G609" s="239"/>
      <c r="H609" s="240"/>
      <c r="I609" s="241"/>
      <c r="EN609"/>
      <c r="EO609"/>
      <c r="EP609"/>
      <c r="EQ609"/>
      <c r="ER609"/>
      <c r="ES609"/>
      <c r="ET609"/>
      <c r="EU609"/>
      <c r="EV609"/>
      <c r="EW609"/>
      <c r="EX609"/>
      <c r="EY609"/>
      <c r="EZ609"/>
    </row>
    <row r="610" spans="1:156" s="16" customFormat="1" ht="24.95" customHeight="1" x14ac:dyDescent="0.2">
      <c r="A610" s="266">
        <v>594</v>
      </c>
      <c r="B610" s="224" t="s">
        <v>4432</v>
      </c>
      <c r="C610" s="224" t="s">
        <v>4433</v>
      </c>
      <c r="D610" s="200">
        <v>2016</v>
      </c>
      <c r="E610" s="200">
        <v>1</v>
      </c>
      <c r="F610" s="267">
        <v>965</v>
      </c>
      <c r="G610" s="267"/>
      <c r="H610" s="268">
        <v>6</v>
      </c>
      <c r="I610" s="227"/>
      <c r="EN610"/>
      <c r="EO610"/>
      <c r="EP610"/>
      <c r="EQ610"/>
      <c r="ER610"/>
      <c r="ES610"/>
      <c r="ET610"/>
      <c r="EU610"/>
      <c r="EV610"/>
      <c r="EW610"/>
      <c r="EX610"/>
      <c r="EY610"/>
      <c r="EZ610"/>
    </row>
    <row r="611" spans="1:156" s="16" customFormat="1" ht="24.95" customHeight="1" x14ac:dyDescent="0.2">
      <c r="A611" s="269">
        <v>595</v>
      </c>
      <c r="B611" s="229" t="s">
        <v>4434</v>
      </c>
      <c r="C611" s="229" t="s">
        <v>4435</v>
      </c>
      <c r="D611" s="200">
        <v>2017</v>
      </c>
      <c r="E611" s="200">
        <v>1</v>
      </c>
      <c r="F611" s="267">
        <v>2359</v>
      </c>
      <c r="G611" s="267"/>
      <c r="H611" s="268" t="s">
        <v>1490</v>
      </c>
      <c r="I611" s="227"/>
      <c r="EN611"/>
      <c r="EO611"/>
      <c r="EP611"/>
      <c r="EQ611"/>
      <c r="ER611"/>
      <c r="ES611"/>
      <c r="ET611"/>
      <c r="EU611"/>
      <c r="EV611"/>
      <c r="EW611"/>
      <c r="EX611"/>
      <c r="EY611"/>
      <c r="EZ611"/>
    </row>
    <row r="612" spans="1:156" s="16" customFormat="1" ht="24.95" customHeight="1" x14ac:dyDescent="0.2">
      <c r="A612" s="269">
        <v>596</v>
      </c>
      <c r="B612" s="229" t="s">
        <v>4436</v>
      </c>
      <c r="C612" s="229" t="s">
        <v>4437</v>
      </c>
      <c r="D612" s="200">
        <v>2017</v>
      </c>
      <c r="E612" s="200">
        <v>1</v>
      </c>
      <c r="F612" s="267">
        <v>1950</v>
      </c>
      <c r="G612" s="267"/>
      <c r="H612" s="268" t="s">
        <v>1490</v>
      </c>
      <c r="I612" s="227"/>
      <c r="EN612"/>
      <c r="EO612"/>
      <c r="EP612"/>
      <c r="EQ612"/>
      <c r="ER612"/>
      <c r="ES612"/>
      <c r="ET612"/>
      <c r="EU612"/>
      <c r="EV612"/>
      <c r="EW612"/>
      <c r="EX612"/>
      <c r="EY612"/>
      <c r="EZ612"/>
    </row>
    <row r="613" spans="1:156" s="16" customFormat="1" ht="24.95" customHeight="1" x14ac:dyDescent="0.2">
      <c r="A613" s="266">
        <v>597</v>
      </c>
      <c r="B613" s="224" t="s">
        <v>4438</v>
      </c>
      <c r="C613" s="224" t="s">
        <v>4433</v>
      </c>
      <c r="D613" s="200">
        <v>2017</v>
      </c>
      <c r="E613" s="200">
        <v>1</v>
      </c>
      <c r="F613" s="267">
        <v>3019</v>
      </c>
      <c r="G613" s="267"/>
      <c r="H613" s="268" t="s">
        <v>1490</v>
      </c>
      <c r="I613" s="227"/>
      <c r="EN613"/>
      <c r="EO613"/>
      <c r="EP613"/>
      <c r="EQ613"/>
      <c r="ER613"/>
      <c r="ES613"/>
      <c r="ET613"/>
      <c r="EU613"/>
      <c r="EV613"/>
      <c r="EW613"/>
      <c r="EX613"/>
      <c r="EY613"/>
      <c r="EZ613"/>
    </row>
    <row r="614" spans="1:156" s="16" customFormat="1" ht="24.95" customHeight="1" x14ac:dyDescent="0.2">
      <c r="A614" s="269">
        <v>598</v>
      </c>
      <c r="B614" s="229" t="s">
        <v>4439</v>
      </c>
      <c r="C614" s="229" t="s">
        <v>4440</v>
      </c>
      <c r="D614" s="200">
        <v>2018</v>
      </c>
      <c r="E614" s="200">
        <v>1</v>
      </c>
      <c r="F614" s="267">
        <v>2584</v>
      </c>
      <c r="G614" s="267"/>
      <c r="H614" s="268" t="s">
        <v>1490</v>
      </c>
      <c r="I614" s="227"/>
      <c r="EN614"/>
      <c r="EO614"/>
      <c r="EP614"/>
      <c r="EQ614"/>
      <c r="ER614"/>
      <c r="ES614"/>
      <c r="ET614"/>
      <c r="EU614"/>
      <c r="EV614"/>
      <c r="EW614"/>
      <c r="EX614"/>
      <c r="EY614"/>
      <c r="EZ614"/>
    </row>
    <row r="615" spans="1:156" s="16" customFormat="1" ht="24.95" customHeight="1" x14ac:dyDescent="0.2">
      <c r="A615" s="269">
        <v>599</v>
      </c>
      <c r="B615" s="229" t="s">
        <v>4441</v>
      </c>
      <c r="C615" s="229" t="s">
        <v>4433</v>
      </c>
      <c r="D615" s="200">
        <v>2017</v>
      </c>
      <c r="E615" s="200">
        <v>2</v>
      </c>
      <c r="F615" s="267">
        <v>1684</v>
      </c>
      <c r="G615" s="267"/>
      <c r="H615" s="268" t="s">
        <v>1490</v>
      </c>
      <c r="I615" s="227"/>
      <c r="EN615"/>
      <c r="EO615"/>
      <c r="EP615"/>
      <c r="EQ615"/>
      <c r="ER615"/>
      <c r="ES615"/>
      <c r="ET615"/>
      <c r="EU615"/>
      <c r="EV615"/>
      <c r="EW615"/>
      <c r="EX615"/>
      <c r="EY615"/>
      <c r="EZ615"/>
    </row>
    <row r="616" spans="1:156" s="16" customFormat="1" ht="24.95" customHeight="1" x14ac:dyDescent="0.2">
      <c r="A616" s="266">
        <v>600</v>
      </c>
      <c r="B616" s="224" t="s">
        <v>4442</v>
      </c>
      <c r="C616" s="224" t="s">
        <v>4433</v>
      </c>
      <c r="D616" s="200">
        <v>2015</v>
      </c>
      <c r="E616" s="200"/>
      <c r="F616" s="267">
        <v>6579</v>
      </c>
      <c r="G616" s="267"/>
      <c r="H616" s="268" t="s">
        <v>1490</v>
      </c>
      <c r="I616" s="227"/>
      <c r="EN616"/>
      <c r="EO616"/>
      <c r="EP616"/>
      <c r="EQ616"/>
      <c r="ER616"/>
      <c r="ES616"/>
      <c r="ET616"/>
      <c r="EU616"/>
      <c r="EV616"/>
      <c r="EW616"/>
      <c r="EX616"/>
      <c r="EY616"/>
      <c r="EZ616"/>
    </row>
    <row r="617" spans="1:156" s="16" customFormat="1" ht="24.95" customHeight="1" x14ac:dyDescent="0.2">
      <c r="A617" s="269">
        <v>601</v>
      </c>
      <c r="B617" s="229" t="s">
        <v>4442</v>
      </c>
      <c r="C617" s="229" t="s">
        <v>4433</v>
      </c>
      <c r="D617" s="200">
        <v>2016</v>
      </c>
      <c r="E617" s="200"/>
      <c r="F617" s="267">
        <v>9270</v>
      </c>
      <c r="G617" s="267"/>
      <c r="H617" s="268" t="s">
        <v>1490</v>
      </c>
      <c r="I617" s="227"/>
      <c r="EN617"/>
      <c r="EO617"/>
      <c r="EP617"/>
      <c r="EQ617"/>
      <c r="ER617"/>
      <c r="ES617"/>
      <c r="ET617"/>
      <c r="EU617"/>
      <c r="EV617"/>
      <c r="EW617"/>
      <c r="EX617"/>
      <c r="EY617"/>
      <c r="EZ617"/>
    </row>
    <row r="618" spans="1:156" s="16" customFormat="1" ht="24.95" customHeight="1" x14ac:dyDescent="0.2">
      <c r="A618" s="269">
        <v>602</v>
      </c>
      <c r="B618" s="229" t="s">
        <v>4442</v>
      </c>
      <c r="C618" s="229" t="s">
        <v>4433</v>
      </c>
      <c r="D618" s="200">
        <v>2017</v>
      </c>
      <c r="E618" s="200"/>
      <c r="F618" s="267">
        <v>7530</v>
      </c>
      <c r="G618" s="267"/>
      <c r="H618" s="268" t="s">
        <v>1490</v>
      </c>
      <c r="I618" s="227"/>
      <c r="EN618"/>
      <c r="EO618"/>
      <c r="EP618"/>
      <c r="EQ618"/>
      <c r="ER618"/>
      <c r="ES618"/>
      <c r="ET618"/>
      <c r="EU618"/>
      <c r="EV618"/>
      <c r="EW618"/>
      <c r="EX618"/>
      <c r="EY618"/>
      <c r="EZ618"/>
    </row>
    <row r="619" spans="1:156" s="16" customFormat="1" ht="24.95" customHeight="1" x14ac:dyDescent="0.2">
      <c r="A619" s="266">
        <v>603</v>
      </c>
      <c r="B619" s="224" t="s">
        <v>4442</v>
      </c>
      <c r="C619" s="224" t="s">
        <v>4433</v>
      </c>
      <c r="D619" s="200">
        <v>2018</v>
      </c>
      <c r="E619" s="200"/>
      <c r="F619" s="267">
        <v>13243</v>
      </c>
      <c r="G619" s="267"/>
      <c r="H619" s="268" t="s">
        <v>1490</v>
      </c>
      <c r="I619" s="227"/>
      <c r="EN619"/>
      <c r="EO619"/>
      <c r="EP619"/>
      <c r="EQ619"/>
      <c r="ER619"/>
      <c r="ES619"/>
      <c r="ET619"/>
      <c r="EU619"/>
      <c r="EV619"/>
      <c r="EW619"/>
      <c r="EX619"/>
      <c r="EY619"/>
      <c r="EZ619"/>
    </row>
    <row r="620" spans="1:156" s="16" customFormat="1" ht="24.95" customHeight="1" x14ac:dyDescent="0.2">
      <c r="A620" s="269">
        <v>604</v>
      </c>
      <c r="B620" s="229" t="s">
        <v>4443</v>
      </c>
      <c r="C620" s="229" t="s">
        <v>4433</v>
      </c>
      <c r="D620" s="200">
        <v>2015</v>
      </c>
      <c r="E620" s="200"/>
      <c r="F620" s="267">
        <v>2813</v>
      </c>
      <c r="G620" s="267"/>
      <c r="H620" s="268" t="s">
        <v>1490</v>
      </c>
      <c r="I620" s="227"/>
      <c r="EN620"/>
      <c r="EO620"/>
      <c r="EP620"/>
      <c r="EQ620"/>
      <c r="ER620"/>
      <c r="ES620"/>
      <c r="ET620"/>
      <c r="EU620"/>
      <c r="EV620"/>
      <c r="EW620"/>
      <c r="EX620"/>
      <c r="EY620"/>
      <c r="EZ620"/>
    </row>
    <row r="621" spans="1:156" s="16" customFormat="1" ht="24.95" customHeight="1" x14ac:dyDescent="0.2">
      <c r="A621" s="269">
        <v>605</v>
      </c>
      <c r="B621" s="229" t="s">
        <v>4443</v>
      </c>
      <c r="C621" s="229" t="s">
        <v>4433</v>
      </c>
      <c r="D621" s="200">
        <v>2016</v>
      </c>
      <c r="E621" s="200"/>
      <c r="F621" s="267">
        <v>4217</v>
      </c>
      <c r="G621" s="267"/>
      <c r="H621" s="268" t="s">
        <v>1490</v>
      </c>
      <c r="I621" s="227"/>
      <c r="EN621"/>
      <c r="EO621"/>
      <c r="EP621"/>
      <c r="EQ621"/>
      <c r="ER621"/>
      <c r="ES621"/>
      <c r="ET621"/>
      <c r="EU621"/>
      <c r="EV621"/>
      <c r="EW621"/>
      <c r="EX621"/>
      <c r="EY621"/>
      <c r="EZ621"/>
    </row>
    <row r="622" spans="1:156" s="16" customFormat="1" ht="24.95" customHeight="1" x14ac:dyDescent="0.2">
      <c r="A622" s="266">
        <v>606</v>
      </c>
      <c r="B622" s="224" t="s">
        <v>4443</v>
      </c>
      <c r="C622" s="224" t="s">
        <v>4433</v>
      </c>
      <c r="D622" s="200">
        <v>2017</v>
      </c>
      <c r="E622" s="200"/>
      <c r="F622" s="267">
        <v>6632</v>
      </c>
      <c r="G622" s="267"/>
      <c r="H622" s="268" t="s">
        <v>1490</v>
      </c>
      <c r="I622" s="227"/>
      <c r="EN622"/>
      <c r="EO622"/>
      <c r="EP622"/>
      <c r="EQ622"/>
      <c r="ER622"/>
      <c r="ES622"/>
      <c r="ET622"/>
      <c r="EU622"/>
      <c r="EV622"/>
      <c r="EW622"/>
      <c r="EX622"/>
      <c r="EY622"/>
      <c r="EZ622"/>
    </row>
    <row r="623" spans="1:156" s="16" customFormat="1" ht="24.95" customHeight="1" thickBot="1" x14ac:dyDescent="0.25">
      <c r="A623" s="269">
        <v>607</v>
      </c>
      <c r="B623" s="229" t="s">
        <v>4443</v>
      </c>
      <c r="C623" s="229" t="s">
        <v>4433</v>
      </c>
      <c r="D623" s="200">
        <v>2018</v>
      </c>
      <c r="E623" s="200"/>
      <c r="F623" s="267">
        <v>3278</v>
      </c>
      <c r="G623" s="267"/>
      <c r="H623" s="268" t="s">
        <v>1490</v>
      </c>
      <c r="I623" s="227"/>
      <c r="EN623"/>
      <c r="EO623"/>
      <c r="EP623"/>
      <c r="EQ623"/>
      <c r="ER623"/>
      <c r="ES623"/>
      <c r="ET623"/>
      <c r="EU623"/>
      <c r="EV623"/>
      <c r="EW623"/>
      <c r="EX623"/>
      <c r="EY623"/>
      <c r="EZ623"/>
    </row>
    <row r="624" spans="1:156" s="16" customFormat="1" ht="14.25" thickBot="1" x14ac:dyDescent="0.25">
      <c r="A624" s="234"/>
      <c r="B624" s="235" t="s">
        <v>722</v>
      </c>
      <c r="C624" s="236"/>
      <c r="D624" s="237"/>
      <c r="E624" s="238"/>
      <c r="F624" s="239"/>
      <c r="G624" s="239"/>
      <c r="H624" s="240"/>
      <c r="I624" s="241"/>
      <c r="EN624"/>
      <c r="EO624"/>
      <c r="EP624"/>
      <c r="EQ624"/>
      <c r="ER624"/>
      <c r="ES624"/>
      <c r="ET624"/>
      <c r="EU624"/>
      <c r="EV624"/>
      <c r="EW624"/>
      <c r="EX624"/>
      <c r="EY624"/>
      <c r="EZ624"/>
    </row>
    <row r="625" spans="1:156" s="16" customFormat="1" ht="14.25" thickBot="1" x14ac:dyDescent="0.25">
      <c r="A625" s="266">
        <v>608</v>
      </c>
      <c r="B625" s="224" t="s">
        <v>4444</v>
      </c>
      <c r="C625" s="224" t="s">
        <v>4445</v>
      </c>
      <c r="D625" s="200">
        <v>2017</v>
      </c>
      <c r="E625" s="200">
        <v>1</v>
      </c>
      <c r="F625" s="267">
        <v>1210</v>
      </c>
      <c r="G625" s="267">
        <v>1013</v>
      </c>
      <c r="H625" s="268" t="s">
        <v>1490</v>
      </c>
      <c r="I625" s="227"/>
      <c r="EN625"/>
      <c r="EO625"/>
      <c r="EP625"/>
      <c r="EQ625"/>
      <c r="ER625"/>
      <c r="ES625"/>
      <c r="ET625"/>
      <c r="EU625"/>
      <c r="EV625"/>
      <c r="EW625"/>
      <c r="EX625"/>
      <c r="EY625"/>
      <c r="EZ625"/>
    </row>
    <row r="626" spans="1:156" s="16" customFormat="1" ht="14.25" thickBot="1" x14ac:dyDescent="0.25">
      <c r="A626" s="234"/>
      <c r="B626" s="235" t="s">
        <v>3280</v>
      </c>
      <c r="C626" s="236"/>
      <c r="D626" s="237"/>
      <c r="E626" s="238"/>
      <c r="F626" s="239"/>
      <c r="G626" s="239"/>
      <c r="H626" s="240"/>
      <c r="I626" s="241"/>
      <c r="EN626"/>
      <c r="EO626"/>
      <c r="EP626"/>
      <c r="EQ626"/>
      <c r="ER626"/>
      <c r="ES626"/>
      <c r="ET626"/>
      <c r="EU626"/>
      <c r="EV626"/>
      <c r="EW626"/>
      <c r="EX626"/>
      <c r="EY626"/>
      <c r="EZ626"/>
    </row>
    <row r="627" spans="1:156" s="16" customFormat="1" ht="108" x14ac:dyDescent="0.2">
      <c r="A627" s="266">
        <v>609</v>
      </c>
      <c r="B627" s="229" t="s">
        <v>3285</v>
      </c>
      <c r="C627" s="229" t="s">
        <v>4448</v>
      </c>
      <c r="D627" s="200">
        <v>1996</v>
      </c>
      <c r="E627" s="200">
        <v>1</v>
      </c>
      <c r="F627" s="267">
        <v>4000</v>
      </c>
      <c r="G627" s="267"/>
      <c r="H627" s="268" t="s">
        <v>187</v>
      </c>
      <c r="I627" s="227" t="s">
        <v>3286</v>
      </c>
      <c r="EN627"/>
      <c r="EO627"/>
      <c r="EP627"/>
      <c r="EQ627"/>
      <c r="ER627"/>
      <c r="ES627"/>
      <c r="ET627"/>
      <c r="EU627"/>
      <c r="EV627"/>
      <c r="EW627"/>
      <c r="EX627"/>
      <c r="EY627"/>
      <c r="EZ627"/>
    </row>
    <row r="628" spans="1:156" s="16" customFormat="1" ht="13.5" x14ac:dyDescent="0.2">
      <c r="A628" s="266">
        <v>610</v>
      </c>
      <c r="B628" s="224" t="s">
        <v>3283</v>
      </c>
      <c r="C628" s="224" t="s">
        <v>4448</v>
      </c>
      <c r="D628" s="200">
        <v>2004</v>
      </c>
      <c r="E628" s="200">
        <v>1</v>
      </c>
      <c r="F628" s="267">
        <v>1500</v>
      </c>
      <c r="G628" s="267"/>
      <c r="H628" s="268" t="s">
        <v>187</v>
      </c>
      <c r="I628" s="227" t="s">
        <v>3284</v>
      </c>
      <c r="EN628"/>
      <c r="EO628"/>
      <c r="EP628"/>
      <c r="EQ628"/>
      <c r="ER628"/>
      <c r="ES628"/>
      <c r="ET628"/>
      <c r="EU628"/>
      <c r="EV628"/>
      <c r="EW628"/>
      <c r="EX628"/>
      <c r="EY628"/>
      <c r="EZ628"/>
    </row>
    <row r="629" spans="1:156" s="16" customFormat="1" ht="28.5" customHeight="1" thickBot="1" x14ac:dyDescent="0.25">
      <c r="A629" s="266">
        <v>611</v>
      </c>
      <c r="B629" s="229" t="s">
        <v>3281</v>
      </c>
      <c r="C629" s="229" t="s">
        <v>4448</v>
      </c>
      <c r="D629" s="200">
        <v>2015</v>
      </c>
      <c r="E629" s="200">
        <v>1</v>
      </c>
      <c r="F629" s="267">
        <v>1000</v>
      </c>
      <c r="G629" s="267">
        <v>0</v>
      </c>
      <c r="H629" s="268" t="s">
        <v>187</v>
      </c>
      <c r="I629" s="227" t="s">
        <v>3282</v>
      </c>
      <c r="EN629"/>
      <c r="EO629"/>
      <c r="EP629"/>
      <c r="EQ629"/>
      <c r="ER629"/>
      <c r="ES629"/>
      <c r="ET629"/>
      <c r="EU629"/>
      <c r="EV629"/>
      <c r="EW629"/>
      <c r="EX629"/>
      <c r="EY629"/>
      <c r="EZ629"/>
    </row>
    <row r="630" spans="1:156" ht="13.5" thickBot="1" x14ac:dyDescent="0.25">
      <c r="A630" s="11"/>
      <c r="B630" s="12"/>
      <c r="C630" s="12"/>
      <c r="D630" s="12"/>
      <c r="E630" s="12"/>
      <c r="F630" s="19">
        <f>SUM(F13:F629)</f>
        <v>1697676.5560000003</v>
      </c>
      <c r="G630" s="19">
        <f>SUM(G13:G629)</f>
        <v>576943.34199999995</v>
      </c>
      <c r="H630" s="20"/>
      <c r="I630" s="20"/>
    </row>
    <row r="632" spans="1:156" x14ac:dyDescent="0.2">
      <c r="A632" s="21"/>
    </row>
    <row r="634" spans="1:156" x14ac:dyDescent="0.2">
      <c r="A634" s="7" t="s">
        <v>34</v>
      </c>
      <c r="B634" s="2"/>
      <c r="C634" s="2"/>
    </row>
    <row r="635" spans="1:156" x14ac:dyDescent="0.2">
      <c r="A635" s="23">
        <v>1</v>
      </c>
      <c r="B635" s="8" t="s">
        <v>56</v>
      </c>
      <c r="C635" s="2"/>
    </row>
    <row r="636" spans="1:156" ht="24.75" customHeight="1" x14ac:dyDescent="0.2">
      <c r="A636" s="23">
        <v>2</v>
      </c>
      <c r="B636" s="8" t="s">
        <v>36</v>
      </c>
      <c r="C636" s="2"/>
    </row>
    <row r="637" spans="1:156" x14ac:dyDescent="0.2">
      <c r="A637" s="23">
        <v>3</v>
      </c>
      <c r="B637" s="8" t="s">
        <v>35</v>
      </c>
      <c r="C637" s="2"/>
      <c r="D637" s="218"/>
      <c r="E637" s="218"/>
      <c r="F637" s="218"/>
      <c r="G637" s="218"/>
      <c r="H637" s="218"/>
    </row>
    <row r="638" spans="1:156" x14ac:dyDescent="0.2">
      <c r="A638" s="23">
        <v>4</v>
      </c>
      <c r="B638" s="8" t="s">
        <v>57</v>
      </c>
      <c r="C638" s="2"/>
    </row>
    <row r="639" spans="1:156" ht="20.25" customHeight="1" x14ac:dyDescent="0.2">
      <c r="A639" s="23">
        <v>5</v>
      </c>
      <c r="B639" s="8" t="s">
        <v>58</v>
      </c>
      <c r="C639" s="2"/>
    </row>
    <row r="640" spans="1:156" x14ac:dyDescent="0.2">
      <c r="A640" s="23">
        <v>6</v>
      </c>
      <c r="B640" s="8" t="s">
        <v>59</v>
      </c>
      <c r="C640" s="2"/>
      <c r="D640" s="218"/>
      <c r="E640" s="218"/>
      <c r="F640" s="218"/>
      <c r="G640" s="218"/>
      <c r="H640" s="218"/>
    </row>
    <row r="641" spans="1:8" x14ac:dyDescent="0.2">
      <c r="A641" s="23">
        <v>7</v>
      </c>
      <c r="B641" s="8" t="s">
        <v>42</v>
      </c>
      <c r="C641" s="2"/>
    </row>
    <row r="642" spans="1:8" x14ac:dyDescent="0.2">
      <c r="A642" s="23">
        <v>8</v>
      </c>
      <c r="B642" s="8" t="s">
        <v>60</v>
      </c>
      <c r="C642" s="2"/>
    </row>
    <row r="643" spans="1:8" x14ac:dyDescent="0.2">
      <c r="A643" s="23">
        <v>9</v>
      </c>
      <c r="B643" s="8" t="s">
        <v>61</v>
      </c>
      <c r="C643" s="2"/>
    </row>
    <row r="644" spans="1:8" x14ac:dyDescent="0.2">
      <c r="A644" s="23">
        <v>10</v>
      </c>
      <c r="B644" s="8" t="s">
        <v>4446</v>
      </c>
      <c r="C644" s="2"/>
    </row>
    <row r="645" spans="1:8" x14ac:dyDescent="0.2">
      <c r="B645" s="8" t="s">
        <v>62</v>
      </c>
    </row>
    <row r="646" spans="1:8" x14ac:dyDescent="0.2">
      <c r="A646" s="22"/>
    </row>
    <row r="648" spans="1:8" x14ac:dyDescent="0.2">
      <c r="A648" s="15"/>
    </row>
    <row r="649" spans="1:8" x14ac:dyDescent="0.2">
      <c r="A649" s="309"/>
      <c r="B649" s="309"/>
      <c r="C649" s="309"/>
      <c r="D649" s="309"/>
      <c r="E649" s="309"/>
      <c r="F649" s="309"/>
      <c r="G649" s="309"/>
      <c r="H649" s="309"/>
    </row>
    <row r="651" spans="1:8" x14ac:dyDescent="0.2">
      <c r="A651" s="15"/>
    </row>
    <row r="652" spans="1:8" x14ac:dyDescent="0.2">
      <c r="A652" s="309"/>
      <c r="B652" s="309"/>
      <c r="C652" s="309"/>
      <c r="D652" s="309"/>
      <c r="E652" s="309"/>
      <c r="F652" s="309"/>
      <c r="G652" s="309"/>
      <c r="H652" s="309"/>
    </row>
    <row r="666" spans="1:1" x14ac:dyDescent="0.2">
      <c r="A666" s="24"/>
    </row>
  </sheetData>
  <mergeCells count="13">
    <mergeCell ref="I10:I11"/>
    <mergeCell ref="A649:H649"/>
    <mergeCell ref="A652:H652"/>
    <mergeCell ref="I564:I565"/>
    <mergeCell ref="A1:H1"/>
    <mergeCell ref="A10:A11"/>
    <mergeCell ref="B10:B11"/>
    <mergeCell ref="C10:C11"/>
    <mergeCell ref="D10:D11"/>
    <mergeCell ref="E10:E11"/>
    <mergeCell ref="F10:F11"/>
    <mergeCell ref="G10:G11"/>
    <mergeCell ref="H10:H11"/>
  </mergeCells>
  <pageMargins left="0.70866141732283472" right="0.70866141732283472" top="0.78740157480314965" bottom="0.78740157480314965" header="0.31496062992125984" footer="0.31496062992125984"/>
  <pageSetup paperSize="9" scale="80" orientation="landscape" r:id="rId1"/>
  <headerFooter>
    <oddFooter>&amp;C&amp;G</oddFooter>
  </headerFooter>
  <rowBreaks count="1" manualBreakCount="1">
    <brk id="63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Z332"/>
  <sheetViews>
    <sheetView windowProtection="1" zoomScaleNormal="100" workbookViewId="0">
      <selection activeCell="A8" sqref="A8:C9"/>
    </sheetView>
  </sheetViews>
  <sheetFormatPr defaultColWidth="11.5703125" defaultRowHeight="12.75" x14ac:dyDescent="0.2"/>
  <cols>
    <col min="1" max="1" width="8.140625" style="1" customWidth="1"/>
    <col min="2" max="2" width="33" style="1" customWidth="1"/>
    <col min="3" max="3" width="26.28515625" style="1" customWidth="1"/>
    <col min="4" max="4" width="39.7109375" style="1" customWidth="1"/>
    <col min="5" max="5" width="14.7109375" style="1" customWidth="1"/>
    <col min="6" max="6" width="11.42578125" style="1" customWidth="1"/>
    <col min="7" max="7" width="14.85546875" style="1" customWidth="1"/>
    <col min="8" max="8" width="38.5703125" style="1" customWidth="1"/>
    <col min="9" max="9" width="37.7109375" style="1" customWidth="1"/>
    <col min="10" max="143" width="9.140625" style="1" customWidth="1"/>
    <col min="144" max="247" width="9.140625" style="2" customWidth="1"/>
    <col min="248" max="16384" width="11.5703125" style="2"/>
  </cols>
  <sheetData>
    <row r="3" spans="1:156" s="5" customFormat="1" ht="18" x14ac:dyDescent="0.2">
      <c r="A3" s="3" t="s">
        <v>0</v>
      </c>
      <c r="B3" s="3"/>
      <c r="C3" s="3"/>
      <c r="D3" s="3"/>
      <c r="E3" s="3"/>
      <c r="F3" s="3"/>
      <c r="G3" s="3"/>
      <c r="H3" s="4"/>
      <c r="I3" s="4"/>
    </row>
    <row r="5" spans="1:156" x14ac:dyDescent="0.2">
      <c r="A5" s="6" t="s">
        <v>3356</v>
      </c>
      <c r="B5" s="6"/>
      <c r="C5" s="7"/>
      <c r="D5" s="7"/>
      <c r="E5" s="6"/>
      <c r="F5" s="6"/>
    </row>
    <row r="6" spans="1:156" x14ac:dyDescent="0.2">
      <c r="A6" s="6"/>
      <c r="B6" s="6"/>
      <c r="C6" s="271"/>
      <c r="D6" s="271"/>
      <c r="E6" s="6"/>
      <c r="F6" s="6"/>
    </row>
    <row r="7" spans="1:156" customFormat="1" x14ac:dyDescent="0.2">
      <c r="A7" s="272" t="s">
        <v>4511</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56" customFormat="1" x14ac:dyDescent="0.2">
      <c r="A8" s="130" t="s">
        <v>1</v>
      </c>
      <c r="B8" s="130"/>
      <c r="C8" s="132" t="s">
        <v>629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56" x14ac:dyDescent="0.2">
      <c r="A9" s="130" t="s">
        <v>65</v>
      </c>
      <c r="B9" s="130"/>
      <c r="C9" s="132" t="s">
        <v>4512</v>
      </c>
    </row>
    <row r="10" spans="1:156" ht="13.5" thickBot="1" x14ac:dyDescent="0.25"/>
    <row r="11" spans="1:156" s="9" customFormat="1" ht="12.75" customHeight="1" x14ac:dyDescent="0.2">
      <c r="A11" s="297" t="s">
        <v>2</v>
      </c>
      <c r="B11" s="301" t="s">
        <v>3</v>
      </c>
      <c r="C11" s="301" t="s">
        <v>4</v>
      </c>
      <c r="D11" s="316" t="s">
        <v>5</v>
      </c>
      <c r="E11" s="303" t="s">
        <v>6</v>
      </c>
      <c r="F11" s="303" t="s">
        <v>7</v>
      </c>
      <c r="G11" s="312" t="s">
        <v>8</v>
      </c>
      <c r="H11" s="312" t="s">
        <v>9</v>
      </c>
      <c r="I11" s="314" t="s">
        <v>10</v>
      </c>
    </row>
    <row r="12" spans="1:156" s="9" customFormat="1" ht="29.25" customHeight="1" thickBot="1" x14ac:dyDescent="0.25">
      <c r="A12" s="298"/>
      <c r="B12" s="302"/>
      <c r="C12" s="302"/>
      <c r="D12" s="317"/>
      <c r="E12" s="304"/>
      <c r="F12" s="304"/>
      <c r="G12" s="313"/>
      <c r="H12" s="313"/>
      <c r="I12" s="315"/>
    </row>
    <row r="13" spans="1:156" s="1" customFormat="1" ht="40.5" x14ac:dyDescent="0.2">
      <c r="A13" s="187">
        <v>1</v>
      </c>
      <c r="B13" s="188" t="s">
        <v>734</v>
      </c>
      <c r="C13" s="189" t="s">
        <v>639</v>
      </c>
      <c r="D13" s="190" t="s">
        <v>735</v>
      </c>
      <c r="E13" s="191">
        <v>391</v>
      </c>
      <c r="F13" s="192" t="s">
        <v>736</v>
      </c>
      <c r="G13" s="193" t="s">
        <v>14</v>
      </c>
      <c r="H13" s="193" t="s">
        <v>737</v>
      </c>
      <c r="I13" s="194" t="s">
        <v>738</v>
      </c>
      <c r="J13" s="9"/>
      <c r="EN13" s="2"/>
      <c r="EO13" s="2"/>
      <c r="EP13" s="2"/>
      <c r="EQ13" s="2"/>
      <c r="ER13" s="2"/>
      <c r="ES13" s="2"/>
      <c r="ET13" s="2"/>
      <c r="EU13" s="2"/>
      <c r="EV13" s="2"/>
      <c r="EW13" s="2"/>
      <c r="EX13" s="2"/>
      <c r="EY13" s="2"/>
      <c r="EZ13" s="2"/>
    </row>
    <row r="14" spans="1:156" s="1" customFormat="1" ht="27" x14ac:dyDescent="0.2">
      <c r="A14" s="45">
        <v>2</v>
      </c>
      <c r="B14" s="195" t="s">
        <v>739</v>
      </c>
      <c r="C14" s="196" t="s">
        <v>642</v>
      </c>
      <c r="D14" s="197" t="s">
        <v>740</v>
      </c>
      <c r="E14" s="198">
        <v>2262</v>
      </c>
      <c r="F14" s="40" t="s">
        <v>741</v>
      </c>
      <c r="G14" s="41" t="s">
        <v>118</v>
      </c>
      <c r="H14" s="41" t="s">
        <v>742</v>
      </c>
      <c r="I14" s="199"/>
      <c r="EN14" s="2"/>
      <c r="EO14" s="2"/>
      <c r="EP14" s="2"/>
      <c r="EQ14" s="2"/>
      <c r="ER14" s="2"/>
      <c r="ES14" s="2"/>
      <c r="ET14" s="2"/>
      <c r="EU14" s="2"/>
      <c r="EV14" s="2"/>
      <c r="EW14" s="2"/>
      <c r="EX14" s="2"/>
      <c r="EY14" s="2"/>
      <c r="EZ14" s="2"/>
    </row>
    <row r="15" spans="1:156" s="1" customFormat="1" ht="27" x14ac:dyDescent="0.2">
      <c r="A15" s="45">
        <v>3</v>
      </c>
      <c r="B15" s="195" t="s">
        <v>743</v>
      </c>
      <c r="C15" s="196" t="s">
        <v>642</v>
      </c>
      <c r="D15" s="197" t="s">
        <v>744</v>
      </c>
      <c r="E15" s="198">
        <v>3463</v>
      </c>
      <c r="F15" s="40" t="s">
        <v>736</v>
      </c>
      <c r="G15" s="41" t="s">
        <v>118</v>
      </c>
      <c r="H15" s="41" t="s">
        <v>745</v>
      </c>
      <c r="I15" s="199"/>
      <c r="J15" s="2"/>
      <c r="EN15" s="2"/>
      <c r="EO15" s="2"/>
      <c r="EP15" s="2"/>
      <c r="EQ15" s="2"/>
      <c r="ER15" s="2"/>
      <c r="ES15" s="2"/>
      <c r="ET15" s="2"/>
      <c r="EU15" s="2"/>
      <c r="EV15" s="2"/>
      <c r="EW15" s="2"/>
      <c r="EX15" s="2"/>
      <c r="EY15" s="2"/>
      <c r="EZ15" s="2"/>
    </row>
    <row r="16" spans="1:156" s="1" customFormat="1" ht="63.75" x14ac:dyDescent="0.2">
      <c r="A16" s="45">
        <v>4</v>
      </c>
      <c r="B16" s="195" t="s">
        <v>746</v>
      </c>
      <c r="C16" s="196" t="s">
        <v>642</v>
      </c>
      <c r="D16" s="197" t="s">
        <v>747</v>
      </c>
      <c r="E16" s="198">
        <v>26870</v>
      </c>
      <c r="F16" s="200" t="s">
        <v>748</v>
      </c>
      <c r="G16" s="41" t="s">
        <v>12</v>
      </c>
      <c r="H16" s="41" t="s">
        <v>749</v>
      </c>
      <c r="I16" s="199"/>
      <c r="EN16" s="2"/>
      <c r="EO16" s="2"/>
      <c r="EP16" s="2"/>
      <c r="EQ16" s="2"/>
      <c r="ER16" s="2"/>
      <c r="ES16" s="2"/>
      <c r="ET16" s="2"/>
      <c r="EU16" s="2"/>
      <c r="EV16" s="2"/>
      <c r="EW16" s="2"/>
      <c r="EX16" s="2"/>
      <c r="EY16" s="2"/>
      <c r="EZ16" s="2"/>
    </row>
    <row r="17" spans="1:156" s="1" customFormat="1" ht="54" x14ac:dyDescent="0.2">
      <c r="A17" s="33">
        <v>5</v>
      </c>
      <c r="B17" s="195" t="s">
        <v>750</v>
      </c>
      <c r="C17" s="196" t="s">
        <v>644</v>
      </c>
      <c r="D17" s="197" t="s">
        <v>751</v>
      </c>
      <c r="E17" s="198">
        <v>4013</v>
      </c>
      <c r="F17" s="40" t="s">
        <v>752</v>
      </c>
      <c r="G17" s="41" t="s">
        <v>118</v>
      </c>
      <c r="H17" s="41" t="s">
        <v>753</v>
      </c>
      <c r="I17" s="199"/>
      <c r="EN17" s="2"/>
      <c r="EO17" s="2"/>
      <c r="EP17" s="2"/>
      <c r="EQ17" s="2"/>
      <c r="ER17" s="2"/>
      <c r="ES17" s="2"/>
      <c r="ET17" s="2"/>
      <c r="EU17" s="2"/>
      <c r="EV17" s="2"/>
      <c r="EW17" s="2"/>
      <c r="EX17" s="2"/>
      <c r="EY17" s="2"/>
      <c r="EZ17" s="2"/>
    </row>
    <row r="18" spans="1:156" s="1" customFormat="1" ht="54" x14ac:dyDescent="0.2">
      <c r="A18" s="201">
        <v>6</v>
      </c>
      <c r="B18" s="188" t="s">
        <v>754</v>
      </c>
      <c r="C18" s="202" t="s">
        <v>644</v>
      </c>
      <c r="D18" s="190" t="s">
        <v>755</v>
      </c>
      <c r="E18" s="191">
        <v>0</v>
      </c>
      <c r="F18" s="192" t="s">
        <v>752</v>
      </c>
      <c r="G18" s="193" t="s">
        <v>14</v>
      </c>
      <c r="H18" s="193" t="s">
        <v>756</v>
      </c>
      <c r="I18" s="194" t="s">
        <v>757</v>
      </c>
      <c r="EN18" s="2"/>
      <c r="EO18" s="2"/>
      <c r="EP18" s="2"/>
      <c r="EQ18" s="2"/>
      <c r="ER18" s="2"/>
      <c r="ES18" s="2"/>
      <c r="ET18" s="2"/>
      <c r="EU18" s="2"/>
      <c r="EV18" s="2"/>
      <c r="EW18" s="2"/>
      <c r="EX18" s="2"/>
      <c r="EY18" s="2"/>
      <c r="EZ18" s="2"/>
    </row>
    <row r="19" spans="1:156" s="1" customFormat="1" ht="67.5" x14ac:dyDescent="0.2">
      <c r="A19" s="45">
        <v>7</v>
      </c>
      <c r="B19" s="195" t="s">
        <v>758</v>
      </c>
      <c r="C19" s="196" t="s">
        <v>645</v>
      </c>
      <c r="D19" s="197" t="s">
        <v>759</v>
      </c>
      <c r="E19" s="198">
        <v>18836</v>
      </c>
      <c r="F19" s="40" t="s">
        <v>760</v>
      </c>
      <c r="G19" s="41" t="s">
        <v>14</v>
      </c>
      <c r="H19" s="41" t="s">
        <v>761</v>
      </c>
      <c r="I19" s="199"/>
      <c r="EN19" s="2"/>
      <c r="EO19" s="2"/>
      <c r="EP19" s="2"/>
      <c r="EQ19" s="2"/>
      <c r="ER19" s="2"/>
      <c r="ES19" s="2"/>
      <c r="ET19" s="2"/>
      <c r="EU19" s="2"/>
      <c r="EV19" s="2"/>
      <c r="EW19" s="2"/>
      <c r="EX19" s="2"/>
      <c r="EY19" s="2"/>
      <c r="EZ19" s="2"/>
    </row>
    <row r="20" spans="1:156" s="1" customFormat="1" ht="67.5" x14ac:dyDescent="0.2">
      <c r="A20" s="45">
        <v>8</v>
      </c>
      <c r="B20" s="195" t="s">
        <v>762</v>
      </c>
      <c r="C20" s="196" t="s">
        <v>645</v>
      </c>
      <c r="D20" s="197" t="s">
        <v>763</v>
      </c>
      <c r="E20" s="198">
        <v>43262</v>
      </c>
      <c r="F20" s="40" t="s">
        <v>760</v>
      </c>
      <c r="G20" s="41" t="s">
        <v>14</v>
      </c>
      <c r="H20" s="41" t="s">
        <v>764</v>
      </c>
      <c r="I20" s="199"/>
      <c r="EN20" s="2"/>
      <c r="EO20" s="2"/>
      <c r="EP20" s="2"/>
      <c r="EQ20" s="2"/>
      <c r="ER20" s="2"/>
      <c r="ES20" s="2"/>
      <c r="ET20" s="2"/>
      <c r="EU20" s="2"/>
      <c r="EV20" s="2"/>
      <c r="EW20" s="2"/>
      <c r="EX20" s="2"/>
      <c r="EY20" s="2"/>
      <c r="EZ20" s="2"/>
    </row>
    <row r="21" spans="1:156" s="1" customFormat="1" ht="89.25" x14ac:dyDescent="0.2">
      <c r="A21" s="33">
        <v>9</v>
      </c>
      <c r="B21" s="195" t="s">
        <v>765</v>
      </c>
      <c r="C21" s="196" t="s">
        <v>645</v>
      </c>
      <c r="D21" s="197" t="s">
        <v>766</v>
      </c>
      <c r="E21" s="198">
        <v>28499</v>
      </c>
      <c r="F21" s="40" t="s">
        <v>767</v>
      </c>
      <c r="G21" s="41" t="s">
        <v>14</v>
      </c>
      <c r="H21" s="41" t="s">
        <v>768</v>
      </c>
      <c r="I21" s="199"/>
      <c r="EN21" s="2"/>
      <c r="EO21" s="2"/>
      <c r="EP21" s="2"/>
      <c r="EQ21" s="2"/>
      <c r="ER21" s="2"/>
      <c r="ES21" s="2"/>
      <c r="ET21" s="2"/>
      <c r="EU21" s="2"/>
      <c r="EV21" s="2"/>
      <c r="EW21" s="2"/>
      <c r="EX21" s="2"/>
      <c r="EY21" s="2"/>
      <c r="EZ21" s="2"/>
    </row>
    <row r="22" spans="1:156" s="1" customFormat="1" ht="81" x14ac:dyDescent="0.2">
      <c r="A22" s="45">
        <v>10</v>
      </c>
      <c r="B22" s="195" t="s">
        <v>769</v>
      </c>
      <c r="C22" s="196" t="s">
        <v>645</v>
      </c>
      <c r="D22" s="197" t="s">
        <v>770</v>
      </c>
      <c r="E22" s="198">
        <v>27124</v>
      </c>
      <c r="F22" s="40" t="s">
        <v>748</v>
      </c>
      <c r="G22" s="41" t="s">
        <v>14</v>
      </c>
      <c r="H22" s="41" t="s">
        <v>771</v>
      </c>
      <c r="I22" s="199"/>
      <c r="EN22" s="2"/>
      <c r="EO22" s="2"/>
      <c r="EP22" s="2"/>
      <c r="EQ22" s="2"/>
      <c r="ER22" s="2"/>
      <c r="ES22" s="2"/>
      <c r="ET22" s="2"/>
      <c r="EU22" s="2"/>
      <c r="EV22" s="2"/>
      <c r="EW22" s="2"/>
      <c r="EX22" s="2"/>
      <c r="EY22" s="2"/>
      <c r="EZ22" s="2"/>
    </row>
    <row r="23" spans="1:156" s="1" customFormat="1" ht="102" x14ac:dyDescent="0.2">
      <c r="A23" s="45">
        <v>11</v>
      </c>
      <c r="B23" s="195" t="s">
        <v>772</v>
      </c>
      <c r="C23" s="196" t="s">
        <v>645</v>
      </c>
      <c r="D23" s="197" t="s">
        <v>773</v>
      </c>
      <c r="E23" s="198">
        <v>116834</v>
      </c>
      <c r="F23" s="200" t="s">
        <v>748</v>
      </c>
      <c r="G23" s="41" t="s">
        <v>12</v>
      </c>
      <c r="H23" s="41" t="s">
        <v>774</v>
      </c>
      <c r="I23" s="199"/>
      <c r="EN23" s="2"/>
      <c r="EO23" s="2"/>
      <c r="EP23" s="2"/>
      <c r="EQ23" s="2"/>
      <c r="ER23" s="2"/>
      <c r="ES23" s="2"/>
      <c r="ET23" s="2"/>
      <c r="EU23" s="2"/>
      <c r="EV23" s="2"/>
      <c r="EW23" s="2"/>
      <c r="EX23" s="2"/>
      <c r="EY23" s="2"/>
      <c r="EZ23" s="2"/>
    </row>
    <row r="24" spans="1:156" s="1" customFormat="1" ht="140.25" x14ac:dyDescent="0.2">
      <c r="A24" s="45">
        <v>12</v>
      </c>
      <c r="B24" s="195" t="s">
        <v>775</v>
      </c>
      <c r="C24" s="196" t="s">
        <v>645</v>
      </c>
      <c r="D24" s="197" t="s">
        <v>776</v>
      </c>
      <c r="E24" s="198">
        <v>44792</v>
      </c>
      <c r="F24" s="200" t="s">
        <v>748</v>
      </c>
      <c r="G24" s="41" t="s">
        <v>12</v>
      </c>
      <c r="H24" s="41" t="s">
        <v>777</v>
      </c>
      <c r="I24" s="199"/>
      <c r="EN24" s="2"/>
      <c r="EO24" s="2"/>
      <c r="EP24" s="2"/>
      <c r="EQ24" s="2"/>
      <c r="ER24" s="2"/>
      <c r="ES24" s="2"/>
      <c r="ET24" s="2"/>
      <c r="EU24" s="2"/>
      <c r="EV24" s="2"/>
      <c r="EW24" s="2"/>
      <c r="EX24" s="2"/>
      <c r="EY24" s="2"/>
      <c r="EZ24" s="2"/>
    </row>
    <row r="25" spans="1:156" s="1" customFormat="1" ht="89.25" x14ac:dyDescent="0.2">
      <c r="A25" s="33">
        <v>13</v>
      </c>
      <c r="B25" s="195" t="s">
        <v>778</v>
      </c>
      <c r="C25" s="196" t="s">
        <v>645</v>
      </c>
      <c r="D25" s="197" t="s">
        <v>779</v>
      </c>
      <c r="E25" s="198">
        <v>56192</v>
      </c>
      <c r="F25" s="200">
        <v>2015</v>
      </c>
      <c r="G25" s="41" t="s">
        <v>12</v>
      </c>
      <c r="H25" s="41" t="s">
        <v>780</v>
      </c>
      <c r="I25" s="199"/>
      <c r="EN25" s="2"/>
      <c r="EO25" s="2"/>
      <c r="EP25" s="2"/>
      <c r="EQ25" s="2"/>
      <c r="ER25" s="2"/>
      <c r="ES25" s="2"/>
      <c r="ET25" s="2"/>
      <c r="EU25" s="2"/>
      <c r="EV25" s="2"/>
      <c r="EW25" s="2"/>
      <c r="EX25" s="2"/>
      <c r="EY25" s="2"/>
      <c r="EZ25" s="2"/>
    </row>
    <row r="26" spans="1:156" s="1" customFormat="1" ht="76.5" x14ac:dyDescent="0.2">
      <c r="A26" s="45">
        <v>14</v>
      </c>
      <c r="B26" s="195" t="s">
        <v>781</v>
      </c>
      <c r="C26" s="196" t="s">
        <v>645</v>
      </c>
      <c r="D26" s="197" t="s">
        <v>782</v>
      </c>
      <c r="E26" s="198">
        <v>5427</v>
      </c>
      <c r="F26" s="200" t="s">
        <v>783</v>
      </c>
      <c r="G26" s="41" t="s">
        <v>118</v>
      </c>
      <c r="H26" s="41" t="s">
        <v>780</v>
      </c>
      <c r="I26" s="199"/>
      <c r="J26" s="8"/>
      <c r="K26" s="2"/>
      <c r="L26" s="2"/>
      <c r="M26" s="2"/>
      <c r="N26" s="2"/>
      <c r="O26" s="2"/>
      <c r="P26" s="2"/>
      <c r="Q26" s="2"/>
      <c r="EN26" s="2"/>
      <c r="EO26" s="2"/>
      <c r="EP26" s="2"/>
      <c r="EQ26" s="2"/>
      <c r="ER26" s="2"/>
      <c r="ES26" s="2"/>
      <c r="ET26" s="2"/>
      <c r="EU26" s="2"/>
      <c r="EV26" s="2"/>
      <c r="EW26" s="2"/>
      <c r="EX26" s="2"/>
      <c r="EY26" s="2"/>
      <c r="EZ26" s="2"/>
    </row>
    <row r="27" spans="1:156" s="1" customFormat="1" ht="102" x14ac:dyDescent="0.2">
      <c r="A27" s="45">
        <v>15</v>
      </c>
      <c r="B27" s="195" t="s">
        <v>784</v>
      </c>
      <c r="C27" s="196" t="s">
        <v>645</v>
      </c>
      <c r="D27" s="197" t="s">
        <v>785</v>
      </c>
      <c r="E27" s="198">
        <v>5303</v>
      </c>
      <c r="F27" s="40" t="s">
        <v>783</v>
      </c>
      <c r="G27" s="41" t="s">
        <v>118</v>
      </c>
      <c r="H27" s="41" t="s">
        <v>786</v>
      </c>
      <c r="I27" s="199"/>
      <c r="J27" s="8"/>
      <c r="K27" s="2"/>
      <c r="L27" s="2"/>
      <c r="M27" s="2"/>
      <c r="N27" s="2"/>
      <c r="O27" s="2"/>
      <c r="P27" s="2"/>
      <c r="Q27" s="2"/>
      <c r="EN27" s="2"/>
      <c r="EO27" s="2"/>
      <c r="EP27" s="2"/>
      <c r="EQ27" s="2"/>
      <c r="ER27" s="2"/>
      <c r="ES27" s="2"/>
      <c r="ET27" s="2"/>
      <c r="EU27" s="2"/>
      <c r="EV27" s="2"/>
      <c r="EW27" s="2"/>
      <c r="EX27" s="2"/>
      <c r="EY27" s="2"/>
      <c r="EZ27" s="2"/>
    </row>
    <row r="28" spans="1:156" s="1" customFormat="1" ht="67.5" x14ac:dyDescent="0.2">
      <c r="A28" s="45">
        <v>16</v>
      </c>
      <c r="B28" s="195" t="s">
        <v>787</v>
      </c>
      <c r="C28" s="196" t="s">
        <v>645</v>
      </c>
      <c r="D28" s="197" t="s">
        <v>788</v>
      </c>
      <c r="E28" s="198">
        <v>6711</v>
      </c>
      <c r="F28" s="40" t="s">
        <v>783</v>
      </c>
      <c r="G28" s="41" t="s">
        <v>118</v>
      </c>
      <c r="H28" s="41" t="s">
        <v>789</v>
      </c>
      <c r="I28" s="199"/>
      <c r="J28" s="8"/>
      <c r="K28" s="2"/>
      <c r="L28" s="2"/>
      <c r="M28" s="2"/>
      <c r="N28" s="2"/>
      <c r="O28" s="2"/>
      <c r="P28" s="2"/>
      <c r="Q28" s="2"/>
      <c r="EN28" s="2"/>
      <c r="EO28" s="2"/>
      <c r="EP28" s="2"/>
      <c r="EQ28" s="2"/>
      <c r="ER28" s="2"/>
      <c r="ES28" s="2"/>
      <c r="ET28" s="2"/>
      <c r="EU28" s="2"/>
      <c r="EV28" s="2"/>
      <c r="EW28" s="2"/>
      <c r="EX28" s="2"/>
      <c r="EY28" s="2"/>
      <c r="EZ28" s="2"/>
    </row>
    <row r="29" spans="1:156" s="1" customFormat="1" ht="76.5" x14ac:dyDescent="0.2">
      <c r="A29" s="33">
        <v>17</v>
      </c>
      <c r="B29" s="195" t="s">
        <v>790</v>
      </c>
      <c r="C29" s="196" t="s">
        <v>645</v>
      </c>
      <c r="D29" s="197" t="s">
        <v>791</v>
      </c>
      <c r="E29" s="198">
        <v>5754</v>
      </c>
      <c r="F29" s="40" t="s">
        <v>783</v>
      </c>
      <c r="G29" s="41" t="s">
        <v>118</v>
      </c>
      <c r="H29" s="41" t="s">
        <v>792</v>
      </c>
      <c r="I29" s="199"/>
      <c r="J29" s="8"/>
      <c r="K29" s="2"/>
      <c r="L29" s="2"/>
      <c r="M29" s="2"/>
      <c r="N29" s="2"/>
      <c r="O29" s="2"/>
      <c r="P29" s="2"/>
      <c r="Q29" s="2"/>
      <c r="EN29" s="2"/>
      <c r="EO29" s="2"/>
      <c r="EP29" s="2"/>
      <c r="EQ29" s="2"/>
      <c r="ER29" s="2"/>
      <c r="ES29" s="2"/>
      <c r="ET29" s="2"/>
      <c r="EU29" s="2"/>
      <c r="EV29" s="2"/>
      <c r="EW29" s="2"/>
      <c r="EX29" s="2"/>
      <c r="EY29" s="2"/>
      <c r="EZ29" s="2"/>
    </row>
    <row r="30" spans="1:156" s="1" customFormat="1" ht="89.25" x14ac:dyDescent="0.2">
      <c r="A30" s="45">
        <v>18</v>
      </c>
      <c r="B30" s="195" t="s">
        <v>793</v>
      </c>
      <c r="C30" s="196" t="s">
        <v>645</v>
      </c>
      <c r="D30" s="197" t="s">
        <v>794</v>
      </c>
      <c r="E30" s="198">
        <v>3253</v>
      </c>
      <c r="F30" s="40" t="s">
        <v>795</v>
      </c>
      <c r="G30" s="41" t="s">
        <v>118</v>
      </c>
      <c r="H30" s="41" t="s">
        <v>796</v>
      </c>
      <c r="I30" s="199"/>
      <c r="J30" s="8"/>
      <c r="K30" s="2"/>
      <c r="L30" s="2"/>
      <c r="M30" s="2"/>
      <c r="N30" s="2"/>
      <c r="O30" s="2"/>
      <c r="P30" s="2"/>
      <c r="Q30" s="2"/>
      <c r="EN30" s="2"/>
      <c r="EO30" s="2"/>
      <c r="EP30" s="2"/>
      <c r="EQ30" s="2"/>
      <c r="ER30" s="2"/>
      <c r="ES30" s="2"/>
      <c r="ET30" s="2"/>
      <c r="EU30" s="2"/>
      <c r="EV30" s="2"/>
      <c r="EW30" s="2"/>
      <c r="EX30" s="2"/>
      <c r="EY30" s="2"/>
      <c r="EZ30" s="2"/>
    </row>
    <row r="31" spans="1:156" s="1" customFormat="1" ht="63.75" x14ac:dyDescent="0.2">
      <c r="A31" s="45">
        <v>19</v>
      </c>
      <c r="B31" s="195" t="s">
        <v>797</v>
      </c>
      <c r="C31" s="196" t="s">
        <v>645</v>
      </c>
      <c r="D31" s="197" t="s">
        <v>798</v>
      </c>
      <c r="E31" s="198">
        <v>1263</v>
      </c>
      <c r="F31" s="40" t="s">
        <v>741</v>
      </c>
      <c r="G31" s="41" t="s">
        <v>118</v>
      </c>
      <c r="H31" s="41" t="s">
        <v>799</v>
      </c>
      <c r="I31" s="199"/>
      <c r="J31" s="8"/>
      <c r="K31" s="2"/>
      <c r="L31" s="2"/>
      <c r="M31" s="2"/>
      <c r="N31" s="2"/>
      <c r="O31" s="2"/>
      <c r="P31" s="2"/>
      <c r="Q31" s="2"/>
      <c r="EN31" s="2"/>
      <c r="EO31" s="2"/>
      <c r="EP31" s="2"/>
      <c r="EQ31" s="2"/>
      <c r="ER31" s="2"/>
      <c r="ES31" s="2"/>
      <c r="ET31" s="2"/>
      <c r="EU31" s="2"/>
      <c r="EV31" s="2"/>
      <c r="EW31" s="2"/>
      <c r="EX31" s="2"/>
      <c r="EY31" s="2"/>
      <c r="EZ31" s="2"/>
    </row>
    <row r="32" spans="1:156" s="1" customFormat="1" ht="76.5" x14ac:dyDescent="0.2">
      <c r="A32" s="45">
        <v>20</v>
      </c>
      <c r="B32" s="195" t="s">
        <v>800</v>
      </c>
      <c r="C32" s="196" t="s">
        <v>645</v>
      </c>
      <c r="D32" s="197" t="s">
        <v>801</v>
      </c>
      <c r="E32" s="198">
        <v>2564</v>
      </c>
      <c r="F32" s="40" t="s">
        <v>736</v>
      </c>
      <c r="G32" s="41" t="s">
        <v>118</v>
      </c>
      <c r="H32" s="41" t="s">
        <v>802</v>
      </c>
      <c r="I32" s="199"/>
      <c r="J32" s="8"/>
      <c r="K32" s="2"/>
      <c r="L32" s="2"/>
      <c r="M32" s="2"/>
      <c r="N32" s="2"/>
      <c r="O32" s="2"/>
      <c r="P32" s="2"/>
      <c r="Q32" s="2"/>
      <c r="EN32" s="2"/>
      <c r="EO32" s="2"/>
      <c r="EP32" s="2"/>
      <c r="EQ32" s="2"/>
      <c r="ER32" s="2"/>
      <c r="ES32" s="2"/>
      <c r="ET32" s="2"/>
      <c r="EU32" s="2"/>
      <c r="EV32" s="2"/>
      <c r="EW32" s="2"/>
      <c r="EX32" s="2"/>
      <c r="EY32" s="2"/>
      <c r="EZ32" s="2"/>
    </row>
    <row r="33" spans="1:156" s="1" customFormat="1" ht="63.75" x14ac:dyDescent="0.2">
      <c r="A33" s="33">
        <v>21</v>
      </c>
      <c r="B33" s="195" t="s">
        <v>803</v>
      </c>
      <c r="C33" s="196" t="s">
        <v>645</v>
      </c>
      <c r="D33" s="197" t="s">
        <v>804</v>
      </c>
      <c r="E33" s="198">
        <v>3358</v>
      </c>
      <c r="F33" s="40" t="s">
        <v>805</v>
      </c>
      <c r="G33" s="41" t="s">
        <v>118</v>
      </c>
      <c r="H33" s="41" t="s">
        <v>806</v>
      </c>
      <c r="I33" s="199"/>
      <c r="J33" s="8"/>
      <c r="K33" s="2"/>
      <c r="L33" s="2"/>
      <c r="M33" s="2"/>
      <c r="N33" s="2"/>
      <c r="O33" s="2"/>
      <c r="P33" s="2"/>
      <c r="Q33" s="2"/>
      <c r="EN33" s="2"/>
      <c r="EO33" s="2"/>
      <c r="EP33" s="2"/>
      <c r="EQ33" s="2"/>
      <c r="ER33" s="2"/>
      <c r="ES33" s="2"/>
      <c r="ET33" s="2"/>
      <c r="EU33" s="2"/>
      <c r="EV33" s="2"/>
      <c r="EW33" s="2"/>
      <c r="EX33" s="2"/>
      <c r="EY33" s="2"/>
      <c r="EZ33" s="2"/>
    </row>
    <row r="34" spans="1:156" s="1" customFormat="1" ht="51" x14ac:dyDescent="0.2">
      <c r="A34" s="45">
        <v>22</v>
      </c>
      <c r="B34" s="195" t="s">
        <v>807</v>
      </c>
      <c r="C34" s="196" t="s">
        <v>645</v>
      </c>
      <c r="D34" s="197" t="s">
        <v>808</v>
      </c>
      <c r="E34" s="198">
        <v>25566</v>
      </c>
      <c r="F34" s="40" t="s">
        <v>795</v>
      </c>
      <c r="G34" s="41" t="s">
        <v>809</v>
      </c>
      <c r="H34" s="41" t="s">
        <v>810</v>
      </c>
      <c r="I34" s="199"/>
      <c r="J34" s="8"/>
      <c r="K34" s="2"/>
      <c r="L34" s="2"/>
      <c r="M34" s="2"/>
      <c r="N34" s="2"/>
      <c r="O34" s="2"/>
      <c r="P34" s="2"/>
      <c r="Q34" s="2"/>
      <c r="EN34" s="2"/>
      <c r="EO34" s="2"/>
      <c r="EP34" s="2"/>
      <c r="EQ34" s="2"/>
      <c r="ER34" s="2"/>
      <c r="ES34" s="2"/>
      <c r="ET34" s="2"/>
      <c r="EU34" s="2"/>
      <c r="EV34" s="2"/>
      <c r="EW34" s="2"/>
      <c r="EX34" s="2"/>
      <c r="EY34" s="2"/>
      <c r="EZ34" s="2"/>
    </row>
    <row r="35" spans="1:156" s="1" customFormat="1" ht="51" x14ac:dyDescent="0.2">
      <c r="A35" s="45">
        <v>23</v>
      </c>
      <c r="B35" s="195" t="s">
        <v>811</v>
      </c>
      <c r="C35" s="196" t="s">
        <v>645</v>
      </c>
      <c r="D35" s="197" t="s">
        <v>812</v>
      </c>
      <c r="E35" s="198">
        <v>33194</v>
      </c>
      <c r="F35" s="40" t="s">
        <v>813</v>
      </c>
      <c r="G35" s="41" t="s">
        <v>809</v>
      </c>
      <c r="H35" s="41" t="s">
        <v>814</v>
      </c>
      <c r="I35" s="199"/>
      <c r="J35" s="8"/>
      <c r="K35" s="2"/>
      <c r="L35" s="2"/>
      <c r="M35" s="2"/>
      <c r="N35" s="2"/>
      <c r="O35" s="2"/>
      <c r="P35" s="2"/>
      <c r="Q35" s="2"/>
      <c r="EN35" s="2"/>
      <c r="EO35" s="2"/>
      <c r="EP35" s="2"/>
      <c r="EQ35" s="2"/>
      <c r="ER35" s="2"/>
      <c r="ES35" s="2"/>
      <c r="ET35" s="2"/>
      <c r="EU35" s="2"/>
      <c r="EV35" s="2"/>
      <c r="EW35" s="2"/>
      <c r="EX35" s="2"/>
      <c r="EY35" s="2"/>
      <c r="EZ35" s="2"/>
    </row>
    <row r="36" spans="1:156" s="1" customFormat="1" ht="51" x14ac:dyDescent="0.2">
      <c r="A36" s="45">
        <v>24</v>
      </c>
      <c r="B36" s="195" t="s">
        <v>815</v>
      </c>
      <c r="C36" s="196" t="s">
        <v>645</v>
      </c>
      <c r="D36" s="197" t="s">
        <v>816</v>
      </c>
      <c r="E36" s="198">
        <v>16822</v>
      </c>
      <c r="F36" s="40">
        <v>2015</v>
      </c>
      <c r="G36" s="41" t="s">
        <v>809</v>
      </c>
      <c r="H36" s="41" t="s">
        <v>817</v>
      </c>
      <c r="I36" s="199"/>
      <c r="EN36" s="2"/>
      <c r="EO36" s="2"/>
      <c r="EP36" s="2"/>
      <c r="EQ36" s="2"/>
      <c r="ER36" s="2"/>
      <c r="ES36" s="2"/>
      <c r="ET36" s="2"/>
      <c r="EU36" s="2"/>
      <c r="EV36" s="2"/>
      <c r="EW36" s="2"/>
      <c r="EX36" s="2"/>
      <c r="EY36" s="2"/>
      <c r="EZ36" s="2"/>
    </row>
    <row r="37" spans="1:156" s="1" customFormat="1" ht="51" x14ac:dyDescent="0.2">
      <c r="A37" s="187">
        <v>25</v>
      </c>
      <c r="B37" s="188" t="s">
        <v>818</v>
      </c>
      <c r="C37" s="202" t="s">
        <v>645</v>
      </c>
      <c r="D37" s="190" t="s">
        <v>819</v>
      </c>
      <c r="E37" s="191">
        <v>0</v>
      </c>
      <c r="F37" s="192" t="s">
        <v>760</v>
      </c>
      <c r="G37" s="193" t="s">
        <v>14</v>
      </c>
      <c r="H37" s="193" t="s">
        <v>820</v>
      </c>
      <c r="I37" s="194" t="s">
        <v>757</v>
      </c>
      <c r="EN37" s="2"/>
      <c r="EO37" s="2"/>
      <c r="EP37" s="2"/>
      <c r="EQ37" s="2"/>
      <c r="ER37" s="2"/>
      <c r="ES37" s="2"/>
      <c r="ET37" s="2"/>
      <c r="EU37" s="2"/>
      <c r="EV37" s="2"/>
      <c r="EW37" s="2"/>
      <c r="EX37" s="2"/>
      <c r="EY37" s="2"/>
      <c r="EZ37" s="2"/>
    </row>
    <row r="38" spans="1:156" s="1" customFormat="1" ht="102" x14ac:dyDescent="0.2">
      <c r="A38" s="201">
        <v>26</v>
      </c>
      <c r="B38" s="188" t="s">
        <v>821</v>
      </c>
      <c r="C38" s="202" t="s">
        <v>645</v>
      </c>
      <c r="D38" s="190" t="s">
        <v>822</v>
      </c>
      <c r="E38" s="191">
        <v>0</v>
      </c>
      <c r="F38" s="192" t="s">
        <v>760</v>
      </c>
      <c r="G38" s="193" t="s">
        <v>14</v>
      </c>
      <c r="H38" s="193" t="s">
        <v>823</v>
      </c>
      <c r="I38" s="194" t="s">
        <v>757</v>
      </c>
    </row>
    <row r="39" spans="1:156" ht="89.25" x14ac:dyDescent="0.2">
      <c r="A39" s="201">
        <v>27</v>
      </c>
      <c r="B39" s="188" t="s">
        <v>824</v>
      </c>
      <c r="C39" s="202" t="s">
        <v>645</v>
      </c>
      <c r="D39" s="190" t="s">
        <v>825</v>
      </c>
      <c r="E39" s="191">
        <v>2542</v>
      </c>
      <c r="F39" s="192" t="s">
        <v>767</v>
      </c>
      <c r="G39" s="193" t="s">
        <v>14</v>
      </c>
      <c r="H39" s="193" t="s">
        <v>826</v>
      </c>
      <c r="I39" s="194" t="s">
        <v>827</v>
      </c>
    </row>
    <row r="40" spans="1:156" ht="76.5" x14ac:dyDescent="0.2">
      <c r="A40" s="201">
        <v>28</v>
      </c>
      <c r="B40" s="188" t="s">
        <v>828</v>
      </c>
      <c r="C40" s="202" t="s">
        <v>645</v>
      </c>
      <c r="D40" s="190" t="s">
        <v>829</v>
      </c>
      <c r="E40" s="191">
        <v>10009</v>
      </c>
      <c r="F40" s="192" t="s">
        <v>767</v>
      </c>
      <c r="G40" s="193" t="s">
        <v>14</v>
      </c>
      <c r="H40" s="193" t="s">
        <v>830</v>
      </c>
      <c r="I40" s="194" t="s">
        <v>831</v>
      </c>
    </row>
    <row r="41" spans="1:156" ht="76.5" x14ac:dyDescent="0.2">
      <c r="A41" s="187">
        <v>29</v>
      </c>
      <c r="B41" s="188" t="s">
        <v>832</v>
      </c>
      <c r="C41" s="202" t="s">
        <v>645</v>
      </c>
      <c r="D41" s="190" t="s">
        <v>833</v>
      </c>
      <c r="E41" s="191">
        <v>12483</v>
      </c>
      <c r="F41" s="192" t="s">
        <v>834</v>
      </c>
      <c r="G41" s="193" t="s">
        <v>14</v>
      </c>
      <c r="H41" s="193" t="s">
        <v>835</v>
      </c>
      <c r="I41" s="194" t="s">
        <v>836</v>
      </c>
    </row>
    <row r="42" spans="1:156" ht="54" x14ac:dyDescent="0.2">
      <c r="A42" s="201">
        <v>30</v>
      </c>
      <c r="B42" s="188" t="s">
        <v>837</v>
      </c>
      <c r="C42" s="202" t="s">
        <v>645</v>
      </c>
      <c r="D42" s="190" t="s">
        <v>838</v>
      </c>
      <c r="E42" s="191">
        <v>0</v>
      </c>
      <c r="F42" s="192" t="s">
        <v>805</v>
      </c>
      <c r="G42" s="193" t="s">
        <v>118</v>
      </c>
      <c r="H42" s="193" t="s">
        <v>839</v>
      </c>
      <c r="I42" s="194" t="s">
        <v>840</v>
      </c>
    </row>
    <row r="43" spans="1:156" ht="63.75" x14ac:dyDescent="0.2">
      <c r="A43" s="201">
        <v>31</v>
      </c>
      <c r="B43" s="188" t="s">
        <v>841</v>
      </c>
      <c r="C43" s="202" t="s">
        <v>645</v>
      </c>
      <c r="D43" s="190" t="s">
        <v>842</v>
      </c>
      <c r="E43" s="191">
        <v>0</v>
      </c>
      <c r="F43" s="192" t="s">
        <v>843</v>
      </c>
      <c r="G43" s="193" t="s">
        <v>809</v>
      </c>
      <c r="H43" s="193" t="s">
        <v>844</v>
      </c>
      <c r="I43" s="194" t="s">
        <v>845</v>
      </c>
    </row>
    <row r="44" spans="1:156" ht="140.25" x14ac:dyDescent="0.2">
      <c r="A44" s="201">
        <v>32</v>
      </c>
      <c r="B44" s="188" t="s">
        <v>846</v>
      </c>
      <c r="C44" s="202" t="s">
        <v>645</v>
      </c>
      <c r="D44" s="190" t="s">
        <v>847</v>
      </c>
      <c r="E44" s="191">
        <v>0</v>
      </c>
      <c r="F44" s="192" t="s">
        <v>783</v>
      </c>
      <c r="G44" s="193" t="s">
        <v>809</v>
      </c>
      <c r="H44" s="193" t="s">
        <v>848</v>
      </c>
      <c r="I44" s="194" t="s">
        <v>849</v>
      </c>
    </row>
    <row r="45" spans="1:156" ht="89.25" x14ac:dyDescent="0.2">
      <c r="A45" s="187">
        <v>33</v>
      </c>
      <c r="B45" s="188" t="s">
        <v>850</v>
      </c>
      <c r="C45" s="202" t="s">
        <v>645</v>
      </c>
      <c r="D45" s="190" t="s">
        <v>851</v>
      </c>
      <c r="E45" s="191">
        <v>0</v>
      </c>
      <c r="F45" s="192" t="s">
        <v>843</v>
      </c>
      <c r="G45" s="193" t="s">
        <v>809</v>
      </c>
      <c r="H45" s="193" t="s">
        <v>852</v>
      </c>
      <c r="I45" s="194" t="s">
        <v>853</v>
      </c>
    </row>
    <row r="46" spans="1:156" ht="51" x14ac:dyDescent="0.2">
      <c r="A46" s="201">
        <v>34</v>
      </c>
      <c r="B46" s="188" t="s">
        <v>854</v>
      </c>
      <c r="C46" s="202" t="s">
        <v>645</v>
      </c>
      <c r="D46" s="190" t="s">
        <v>855</v>
      </c>
      <c r="E46" s="191">
        <v>0</v>
      </c>
      <c r="F46" s="192" t="s">
        <v>783</v>
      </c>
      <c r="G46" s="193" t="s">
        <v>809</v>
      </c>
      <c r="H46" s="193" t="s">
        <v>856</v>
      </c>
      <c r="I46" s="194" t="s">
        <v>857</v>
      </c>
    </row>
    <row r="47" spans="1:156" ht="67.5" x14ac:dyDescent="0.2">
      <c r="A47" s="201">
        <v>35</v>
      </c>
      <c r="B47" s="188" t="s">
        <v>858</v>
      </c>
      <c r="C47" s="202" t="s">
        <v>645</v>
      </c>
      <c r="D47" s="190" t="s">
        <v>859</v>
      </c>
      <c r="E47" s="191">
        <v>0</v>
      </c>
      <c r="F47" s="192" t="s">
        <v>741</v>
      </c>
      <c r="G47" s="193" t="s">
        <v>809</v>
      </c>
      <c r="H47" s="193" t="s">
        <v>860</v>
      </c>
      <c r="I47" s="194" t="s">
        <v>840</v>
      </c>
    </row>
    <row r="48" spans="1:156" ht="40.5" x14ac:dyDescent="0.2">
      <c r="A48" s="201">
        <v>36</v>
      </c>
      <c r="B48" s="188" t="s">
        <v>861</v>
      </c>
      <c r="C48" s="202" t="s">
        <v>645</v>
      </c>
      <c r="D48" s="190" t="s">
        <v>862</v>
      </c>
      <c r="E48" s="191">
        <v>0</v>
      </c>
      <c r="F48" s="192" t="s">
        <v>741</v>
      </c>
      <c r="G48" s="193" t="s">
        <v>809</v>
      </c>
      <c r="H48" s="193" t="s">
        <v>863</v>
      </c>
      <c r="I48" s="194" t="s">
        <v>849</v>
      </c>
    </row>
    <row r="49" spans="1:9" ht="76.5" x14ac:dyDescent="0.2">
      <c r="A49" s="187">
        <v>37</v>
      </c>
      <c r="B49" s="188" t="s">
        <v>864</v>
      </c>
      <c r="C49" s="202" t="s">
        <v>645</v>
      </c>
      <c r="D49" s="190" t="s">
        <v>865</v>
      </c>
      <c r="E49" s="191">
        <v>0</v>
      </c>
      <c r="F49" s="192" t="s">
        <v>805</v>
      </c>
      <c r="G49" s="193" t="s">
        <v>809</v>
      </c>
      <c r="H49" s="193" t="s">
        <v>866</v>
      </c>
      <c r="I49" s="194" t="s">
        <v>867</v>
      </c>
    </row>
    <row r="50" spans="1:9" ht="13.5" x14ac:dyDescent="0.2">
      <c r="A50" s="201">
        <v>38</v>
      </c>
      <c r="B50" s="188" t="s">
        <v>868</v>
      </c>
      <c r="C50" s="202" t="s">
        <v>645</v>
      </c>
      <c r="D50" s="190" t="s">
        <v>869</v>
      </c>
      <c r="E50" s="191">
        <v>0</v>
      </c>
      <c r="F50" s="192">
        <v>2014</v>
      </c>
      <c r="G50" s="193" t="s">
        <v>809</v>
      </c>
      <c r="H50" s="193" t="s">
        <v>870</v>
      </c>
      <c r="I50" s="194" t="s">
        <v>871</v>
      </c>
    </row>
    <row r="51" spans="1:9" ht="51" x14ac:dyDescent="0.2">
      <c r="A51" s="201">
        <v>39</v>
      </c>
      <c r="B51" s="188" t="s">
        <v>872</v>
      </c>
      <c r="C51" s="202" t="s">
        <v>645</v>
      </c>
      <c r="D51" s="190" t="s">
        <v>873</v>
      </c>
      <c r="E51" s="191">
        <v>0</v>
      </c>
      <c r="F51" s="192">
        <v>2014</v>
      </c>
      <c r="G51" s="193" t="s">
        <v>809</v>
      </c>
      <c r="H51" s="193" t="s">
        <v>874</v>
      </c>
      <c r="I51" s="194" t="s">
        <v>840</v>
      </c>
    </row>
    <row r="52" spans="1:9" ht="38.25" x14ac:dyDescent="0.2">
      <c r="A52" s="201">
        <v>40</v>
      </c>
      <c r="B52" s="188" t="s">
        <v>875</v>
      </c>
      <c r="C52" s="202" t="s">
        <v>645</v>
      </c>
      <c r="D52" s="190" t="s">
        <v>876</v>
      </c>
      <c r="E52" s="191">
        <v>0</v>
      </c>
      <c r="F52" s="192">
        <v>2014</v>
      </c>
      <c r="G52" s="193" t="s">
        <v>809</v>
      </c>
      <c r="H52" s="193" t="s">
        <v>877</v>
      </c>
      <c r="I52" s="194" t="s">
        <v>840</v>
      </c>
    </row>
    <row r="53" spans="1:9" ht="76.5" x14ac:dyDescent="0.2">
      <c r="A53" s="33">
        <v>41</v>
      </c>
      <c r="B53" s="195" t="s">
        <v>878</v>
      </c>
      <c r="C53" s="196" t="s">
        <v>648</v>
      </c>
      <c r="D53" s="197" t="s">
        <v>879</v>
      </c>
      <c r="E53" s="198">
        <v>74198</v>
      </c>
      <c r="F53" s="200" t="s">
        <v>748</v>
      </c>
      <c r="G53" s="41" t="s">
        <v>12</v>
      </c>
      <c r="H53" s="41" t="s">
        <v>880</v>
      </c>
      <c r="I53" s="199"/>
    </row>
    <row r="54" spans="1:9" ht="27" x14ac:dyDescent="0.2">
      <c r="A54" s="45">
        <v>42</v>
      </c>
      <c r="B54" s="195" t="s">
        <v>881</v>
      </c>
      <c r="C54" s="196" t="s">
        <v>648</v>
      </c>
      <c r="D54" s="197" t="s">
        <v>882</v>
      </c>
      <c r="E54" s="198">
        <v>17643</v>
      </c>
      <c r="F54" s="40" t="s">
        <v>748</v>
      </c>
      <c r="G54" s="41" t="s">
        <v>809</v>
      </c>
      <c r="H54" s="41" t="s">
        <v>883</v>
      </c>
      <c r="I54" s="199"/>
    </row>
    <row r="55" spans="1:9" ht="63.75" x14ac:dyDescent="0.2">
      <c r="A55" s="45">
        <v>43</v>
      </c>
      <c r="B55" s="195" t="s">
        <v>884</v>
      </c>
      <c r="C55" s="196" t="s">
        <v>648</v>
      </c>
      <c r="D55" s="197" t="s">
        <v>885</v>
      </c>
      <c r="E55" s="198">
        <v>12200</v>
      </c>
      <c r="F55" s="40">
        <v>2015</v>
      </c>
      <c r="G55" s="41" t="s">
        <v>809</v>
      </c>
      <c r="H55" s="41" t="s">
        <v>886</v>
      </c>
      <c r="I55" s="199"/>
    </row>
    <row r="56" spans="1:9" ht="63.75" x14ac:dyDescent="0.2">
      <c r="A56" s="201">
        <v>44</v>
      </c>
      <c r="B56" s="188" t="s">
        <v>887</v>
      </c>
      <c r="C56" s="202" t="s">
        <v>648</v>
      </c>
      <c r="D56" s="190" t="s">
        <v>888</v>
      </c>
      <c r="E56" s="191">
        <v>1500</v>
      </c>
      <c r="F56" s="192" t="s">
        <v>741</v>
      </c>
      <c r="G56" s="193" t="s">
        <v>118</v>
      </c>
      <c r="H56" s="193" t="s">
        <v>889</v>
      </c>
      <c r="I56" s="194" t="s">
        <v>890</v>
      </c>
    </row>
    <row r="57" spans="1:9" ht="13.5" x14ac:dyDescent="0.2">
      <c r="A57" s="187">
        <v>45</v>
      </c>
      <c r="B57" s="188" t="s">
        <v>891</v>
      </c>
      <c r="C57" s="202" t="s">
        <v>648</v>
      </c>
      <c r="D57" s="190" t="s">
        <v>892</v>
      </c>
      <c r="E57" s="191">
        <v>0</v>
      </c>
      <c r="F57" s="192" t="s">
        <v>741</v>
      </c>
      <c r="G57" s="193" t="s">
        <v>118</v>
      </c>
      <c r="H57" s="193" t="s">
        <v>893</v>
      </c>
      <c r="I57" s="194" t="s">
        <v>890</v>
      </c>
    </row>
    <row r="58" spans="1:9" ht="67.5" x14ac:dyDescent="0.2">
      <c r="A58" s="201">
        <v>46</v>
      </c>
      <c r="B58" s="188" t="s">
        <v>894</v>
      </c>
      <c r="C58" s="202" t="s">
        <v>648</v>
      </c>
      <c r="D58" s="190" t="s">
        <v>895</v>
      </c>
      <c r="E58" s="191">
        <v>0</v>
      </c>
      <c r="F58" s="192" t="s">
        <v>741</v>
      </c>
      <c r="G58" s="193" t="s">
        <v>809</v>
      </c>
      <c r="H58" s="193" t="s">
        <v>896</v>
      </c>
      <c r="I58" s="194" t="s">
        <v>890</v>
      </c>
    </row>
    <row r="59" spans="1:9" ht="27" x14ac:dyDescent="0.2">
      <c r="A59" s="201">
        <v>47</v>
      </c>
      <c r="B59" s="188" t="s">
        <v>897</v>
      </c>
      <c r="C59" s="202" t="s">
        <v>648</v>
      </c>
      <c r="D59" s="190" t="s">
        <v>898</v>
      </c>
      <c r="E59" s="191">
        <v>0</v>
      </c>
      <c r="F59" s="192">
        <v>2014</v>
      </c>
      <c r="G59" s="193" t="s">
        <v>809</v>
      </c>
      <c r="H59" s="193" t="s">
        <v>899</v>
      </c>
      <c r="I59" s="194" t="s">
        <v>900</v>
      </c>
    </row>
    <row r="60" spans="1:9" ht="25.5" x14ac:dyDescent="0.2">
      <c r="A60" s="45">
        <v>48</v>
      </c>
      <c r="B60" s="195" t="s">
        <v>901</v>
      </c>
      <c r="C60" s="196" t="s">
        <v>658</v>
      </c>
      <c r="D60" s="203" t="s">
        <v>902</v>
      </c>
      <c r="E60" s="198">
        <v>2961</v>
      </c>
      <c r="F60" s="40" t="s">
        <v>741</v>
      </c>
      <c r="G60" s="41" t="s">
        <v>118</v>
      </c>
      <c r="H60" s="41" t="s">
        <v>903</v>
      </c>
      <c r="I60" s="199"/>
    </row>
    <row r="61" spans="1:9" ht="40.5" x14ac:dyDescent="0.2">
      <c r="A61" s="33">
        <v>49</v>
      </c>
      <c r="B61" s="195" t="s">
        <v>904</v>
      </c>
      <c r="C61" s="196" t="s">
        <v>658</v>
      </c>
      <c r="D61" s="197" t="s">
        <v>905</v>
      </c>
      <c r="E61" s="198">
        <v>2766</v>
      </c>
      <c r="F61" s="40" t="s">
        <v>736</v>
      </c>
      <c r="G61" s="41" t="s">
        <v>118</v>
      </c>
      <c r="H61" s="41" t="s">
        <v>906</v>
      </c>
      <c r="I61" s="199"/>
    </row>
    <row r="62" spans="1:9" ht="51" x14ac:dyDescent="0.2">
      <c r="A62" s="45">
        <v>50</v>
      </c>
      <c r="B62" s="195" t="s">
        <v>907</v>
      </c>
      <c r="C62" s="196" t="s">
        <v>658</v>
      </c>
      <c r="D62" s="197" t="s">
        <v>908</v>
      </c>
      <c r="E62" s="198">
        <v>5639</v>
      </c>
      <c r="F62" s="40" t="s">
        <v>813</v>
      </c>
      <c r="G62" s="41" t="s">
        <v>809</v>
      </c>
      <c r="H62" s="41" t="s">
        <v>909</v>
      </c>
      <c r="I62" s="199"/>
    </row>
    <row r="63" spans="1:9" ht="76.5" x14ac:dyDescent="0.2">
      <c r="A63" s="201">
        <v>51</v>
      </c>
      <c r="B63" s="188" t="s">
        <v>910</v>
      </c>
      <c r="C63" s="202" t="s">
        <v>658</v>
      </c>
      <c r="D63" s="190" t="s">
        <v>911</v>
      </c>
      <c r="E63" s="191">
        <v>1252</v>
      </c>
      <c r="F63" s="192" t="s">
        <v>736</v>
      </c>
      <c r="G63" s="193" t="s">
        <v>14</v>
      </c>
      <c r="H63" s="193" t="s">
        <v>912</v>
      </c>
      <c r="I63" s="194" t="s">
        <v>913</v>
      </c>
    </row>
    <row r="64" spans="1:9" ht="76.5" x14ac:dyDescent="0.2">
      <c r="A64" s="201">
        <v>52</v>
      </c>
      <c r="B64" s="188" t="s">
        <v>914</v>
      </c>
      <c r="C64" s="202" t="s">
        <v>658</v>
      </c>
      <c r="D64" s="190" t="s">
        <v>915</v>
      </c>
      <c r="E64" s="191">
        <v>0</v>
      </c>
      <c r="F64" s="192" t="s">
        <v>741</v>
      </c>
      <c r="G64" s="193" t="s">
        <v>809</v>
      </c>
      <c r="H64" s="193" t="s">
        <v>916</v>
      </c>
      <c r="I64" s="194" t="s">
        <v>917</v>
      </c>
    </row>
    <row r="65" spans="1:9" ht="89.25" x14ac:dyDescent="0.2">
      <c r="A65" s="33">
        <v>53</v>
      </c>
      <c r="B65" s="195" t="s">
        <v>918</v>
      </c>
      <c r="C65" s="196" t="s">
        <v>662</v>
      </c>
      <c r="D65" s="197" t="s">
        <v>919</v>
      </c>
      <c r="E65" s="198">
        <v>5999</v>
      </c>
      <c r="F65" s="40" t="s">
        <v>760</v>
      </c>
      <c r="G65" s="41" t="s">
        <v>14</v>
      </c>
      <c r="H65" s="41" t="s">
        <v>920</v>
      </c>
      <c r="I65" s="199"/>
    </row>
    <row r="66" spans="1:9" ht="51" x14ac:dyDescent="0.2">
      <c r="A66" s="45">
        <v>54</v>
      </c>
      <c r="B66" s="195" t="s">
        <v>921</v>
      </c>
      <c r="C66" s="196" t="s">
        <v>662</v>
      </c>
      <c r="D66" s="197" t="s">
        <v>922</v>
      </c>
      <c r="E66" s="198">
        <v>5241</v>
      </c>
      <c r="F66" s="40" t="s">
        <v>760</v>
      </c>
      <c r="G66" s="41" t="s">
        <v>14</v>
      </c>
      <c r="H66" s="41" t="s">
        <v>923</v>
      </c>
      <c r="I66" s="199"/>
    </row>
    <row r="67" spans="1:9" ht="38.25" x14ac:dyDescent="0.2">
      <c r="A67" s="45">
        <v>55</v>
      </c>
      <c r="B67" s="195" t="s">
        <v>924</v>
      </c>
      <c r="C67" s="196" t="s">
        <v>662</v>
      </c>
      <c r="D67" s="197" t="s">
        <v>925</v>
      </c>
      <c r="E67" s="198">
        <v>3942</v>
      </c>
      <c r="F67" s="40" t="s">
        <v>760</v>
      </c>
      <c r="G67" s="41" t="s">
        <v>14</v>
      </c>
      <c r="H67" s="41" t="s">
        <v>926</v>
      </c>
      <c r="I67" s="199"/>
    </row>
    <row r="68" spans="1:9" ht="89.25" x14ac:dyDescent="0.2">
      <c r="A68" s="45">
        <v>56</v>
      </c>
      <c r="B68" s="195" t="s">
        <v>927</v>
      </c>
      <c r="C68" s="196" t="s">
        <v>662</v>
      </c>
      <c r="D68" s="197" t="s">
        <v>928</v>
      </c>
      <c r="E68" s="198">
        <v>7094</v>
      </c>
      <c r="F68" s="40" t="s">
        <v>752</v>
      </c>
      <c r="G68" s="41" t="s">
        <v>14</v>
      </c>
      <c r="H68" s="41" t="s">
        <v>929</v>
      </c>
      <c r="I68" s="199"/>
    </row>
    <row r="69" spans="1:9" ht="102" x14ac:dyDescent="0.2">
      <c r="A69" s="33">
        <v>57</v>
      </c>
      <c r="B69" s="195" t="s">
        <v>930</v>
      </c>
      <c r="C69" s="196" t="s">
        <v>662</v>
      </c>
      <c r="D69" s="197" t="s">
        <v>931</v>
      </c>
      <c r="E69" s="198">
        <v>9740</v>
      </c>
      <c r="F69" s="40" t="s">
        <v>932</v>
      </c>
      <c r="G69" s="41" t="s">
        <v>14</v>
      </c>
      <c r="H69" s="41" t="s">
        <v>933</v>
      </c>
      <c r="I69" s="199"/>
    </row>
    <row r="70" spans="1:9" ht="140.25" x14ac:dyDescent="0.2">
      <c r="A70" s="45">
        <v>58</v>
      </c>
      <c r="B70" s="195" t="s">
        <v>934</v>
      </c>
      <c r="C70" s="196" t="s">
        <v>662</v>
      </c>
      <c r="D70" s="197" t="s">
        <v>935</v>
      </c>
      <c r="E70" s="198">
        <v>13794</v>
      </c>
      <c r="F70" s="40" t="s">
        <v>767</v>
      </c>
      <c r="G70" s="41" t="s">
        <v>14</v>
      </c>
      <c r="H70" s="41" t="s">
        <v>936</v>
      </c>
      <c r="I70" s="199"/>
    </row>
    <row r="71" spans="1:9" ht="51" x14ac:dyDescent="0.2">
      <c r="A71" s="45">
        <v>59</v>
      </c>
      <c r="B71" s="195" t="s">
        <v>937</v>
      </c>
      <c r="C71" s="196" t="s">
        <v>662</v>
      </c>
      <c r="D71" s="197" t="s">
        <v>938</v>
      </c>
      <c r="E71" s="198">
        <v>4660</v>
      </c>
      <c r="F71" s="40" t="s">
        <v>932</v>
      </c>
      <c r="G71" s="41" t="s">
        <v>14</v>
      </c>
      <c r="H71" s="41" t="s">
        <v>939</v>
      </c>
      <c r="I71" s="199"/>
    </row>
    <row r="72" spans="1:9" ht="51" x14ac:dyDescent="0.2">
      <c r="A72" s="45">
        <v>60</v>
      </c>
      <c r="B72" s="195" t="s">
        <v>940</v>
      </c>
      <c r="C72" s="196" t="s">
        <v>662</v>
      </c>
      <c r="D72" s="197" t="s">
        <v>941</v>
      </c>
      <c r="E72" s="198">
        <v>7088</v>
      </c>
      <c r="F72" s="40" t="s">
        <v>932</v>
      </c>
      <c r="G72" s="41" t="s">
        <v>14</v>
      </c>
      <c r="H72" s="41" t="s">
        <v>942</v>
      </c>
      <c r="I72" s="199"/>
    </row>
    <row r="73" spans="1:9" ht="63.75" x14ac:dyDescent="0.2">
      <c r="A73" s="33">
        <v>61</v>
      </c>
      <c r="B73" s="195" t="s">
        <v>943</v>
      </c>
      <c r="C73" s="196" t="s">
        <v>662</v>
      </c>
      <c r="D73" s="197" t="s">
        <v>944</v>
      </c>
      <c r="E73" s="198">
        <v>12994</v>
      </c>
      <c r="F73" s="40" t="s">
        <v>767</v>
      </c>
      <c r="G73" s="41" t="s">
        <v>14</v>
      </c>
      <c r="H73" s="41" t="s">
        <v>945</v>
      </c>
      <c r="I73" s="199"/>
    </row>
    <row r="74" spans="1:9" ht="76.5" x14ac:dyDescent="0.2">
      <c r="A74" s="45">
        <v>62</v>
      </c>
      <c r="B74" s="195" t="s">
        <v>946</v>
      </c>
      <c r="C74" s="196" t="s">
        <v>662</v>
      </c>
      <c r="D74" s="197" t="s">
        <v>947</v>
      </c>
      <c r="E74" s="198">
        <v>33688</v>
      </c>
      <c r="F74" s="40" t="s">
        <v>767</v>
      </c>
      <c r="G74" s="41" t="s">
        <v>14</v>
      </c>
      <c r="H74" s="41" t="s">
        <v>948</v>
      </c>
      <c r="I74" s="199"/>
    </row>
    <row r="75" spans="1:9" ht="89.25" x14ac:dyDescent="0.2">
      <c r="A75" s="45">
        <v>63</v>
      </c>
      <c r="B75" s="195" t="s">
        <v>949</v>
      </c>
      <c r="C75" s="196" t="s">
        <v>662</v>
      </c>
      <c r="D75" s="197" t="s">
        <v>950</v>
      </c>
      <c r="E75" s="198">
        <v>36613</v>
      </c>
      <c r="F75" s="40" t="s">
        <v>834</v>
      </c>
      <c r="G75" s="41" t="s">
        <v>14</v>
      </c>
      <c r="H75" s="41" t="s">
        <v>951</v>
      </c>
      <c r="I75" s="199"/>
    </row>
    <row r="76" spans="1:9" ht="63.75" x14ac:dyDescent="0.2">
      <c r="A76" s="45">
        <v>64</v>
      </c>
      <c r="B76" s="195" t="s">
        <v>952</v>
      </c>
      <c r="C76" s="196" t="s">
        <v>662</v>
      </c>
      <c r="D76" s="197" t="s">
        <v>953</v>
      </c>
      <c r="E76" s="198">
        <v>13203</v>
      </c>
      <c r="F76" s="40" t="s">
        <v>736</v>
      </c>
      <c r="G76" s="41" t="s">
        <v>14</v>
      </c>
      <c r="H76" s="41" t="s">
        <v>954</v>
      </c>
      <c r="I76" s="199"/>
    </row>
    <row r="77" spans="1:9" ht="25.5" x14ac:dyDescent="0.2">
      <c r="A77" s="33">
        <v>65</v>
      </c>
      <c r="B77" s="195" t="s">
        <v>955</v>
      </c>
      <c r="C77" s="196" t="s">
        <v>662</v>
      </c>
      <c r="D77" s="197" t="s">
        <v>956</v>
      </c>
      <c r="E77" s="198">
        <v>171398</v>
      </c>
      <c r="F77" s="40" t="s">
        <v>957</v>
      </c>
      <c r="G77" s="41" t="s">
        <v>12</v>
      </c>
      <c r="H77" s="41" t="s">
        <v>958</v>
      </c>
      <c r="I77" s="199"/>
    </row>
    <row r="78" spans="1:9" ht="76.5" x14ac:dyDescent="0.2">
      <c r="A78" s="45">
        <v>66</v>
      </c>
      <c r="B78" s="195" t="s">
        <v>959</v>
      </c>
      <c r="C78" s="196" t="s">
        <v>662</v>
      </c>
      <c r="D78" s="197" t="s">
        <v>960</v>
      </c>
      <c r="E78" s="198">
        <v>439106</v>
      </c>
      <c r="F78" s="40" t="s">
        <v>961</v>
      </c>
      <c r="G78" s="41" t="s">
        <v>12</v>
      </c>
      <c r="H78" s="41" t="s">
        <v>962</v>
      </c>
      <c r="I78" s="199"/>
    </row>
    <row r="79" spans="1:9" ht="102" x14ac:dyDescent="0.2">
      <c r="A79" s="45">
        <v>67</v>
      </c>
      <c r="B79" s="195" t="s">
        <v>963</v>
      </c>
      <c r="C79" s="196" t="s">
        <v>662</v>
      </c>
      <c r="D79" s="197" t="s">
        <v>964</v>
      </c>
      <c r="E79" s="198">
        <v>19214</v>
      </c>
      <c r="F79" s="200">
        <v>2015</v>
      </c>
      <c r="G79" s="41" t="s">
        <v>12</v>
      </c>
      <c r="H79" s="41" t="s">
        <v>965</v>
      </c>
      <c r="I79" s="199"/>
    </row>
    <row r="80" spans="1:9" ht="114.75" x14ac:dyDescent="0.2">
      <c r="A80" s="201">
        <v>68</v>
      </c>
      <c r="B80" s="188" t="s">
        <v>966</v>
      </c>
      <c r="C80" s="202" t="s">
        <v>662</v>
      </c>
      <c r="D80" s="190" t="s">
        <v>967</v>
      </c>
      <c r="E80" s="191">
        <v>0</v>
      </c>
      <c r="F80" s="192" t="s">
        <v>760</v>
      </c>
      <c r="G80" s="193" t="s">
        <v>14</v>
      </c>
      <c r="H80" s="193" t="s">
        <v>968</v>
      </c>
      <c r="I80" s="194" t="s">
        <v>757</v>
      </c>
    </row>
    <row r="81" spans="1:9" ht="89.25" x14ac:dyDescent="0.2">
      <c r="A81" s="187">
        <v>69</v>
      </c>
      <c r="B81" s="188" t="s">
        <v>969</v>
      </c>
      <c r="C81" s="202" t="s">
        <v>662</v>
      </c>
      <c r="D81" s="190" t="s">
        <v>970</v>
      </c>
      <c r="E81" s="191">
        <v>10563</v>
      </c>
      <c r="F81" s="192" t="s">
        <v>760</v>
      </c>
      <c r="G81" s="193" t="s">
        <v>14</v>
      </c>
      <c r="H81" s="193" t="s">
        <v>971</v>
      </c>
      <c r="I81" s="194" t="s">
        <v>972</v>
      </c>
    </row>
    <row r="82" spans="1:9" ht="89.25" x14ac:dyDescent="0.2">
      <c r="A82" s="201">
        <v>70</v>
      </c>
      <c r="B82" s="188" t="s">
        <v>973</v>
      </c>
      <c r="C82" s="202" t="s">
        <v>662</v>
      </c>
      <c r="D82" s="204" t="s">
        <v>974</v>
      </c>
      <c r="E82" s="191">
        <v>861</v>
      </c>
      <c r="F82" s="192" t="s">
        <v>767</v>
      </c>
      <c r="G82" s="193" t="s">
        <v>14</v>
      </c>
      <c r="H82" s="193" t="s">
        <v>975</v>
      </c>
      <c r="I82" s="194" t="s">
        <v>976</v>
      </c>
    </row>
    <row r="83" spans="1:9" ht="63.75" x14ac:dyDescent="0.2">
      <c r="A83" s="201">
        <v>71</v>
      </c>
      <c r="B83" s="188" t="s">
        <v>977</v>
      </c>
      <c r="C83" s="202" t="s">
        <v>662</v>
      </c>
      <c r="D83" s="204" t="s">
        <v>978</v>
      </c>
      <c r="E83" s="191">
        <v>3664</v>
      </c>
      <c r="F83" s="192" t="s">
        <v>767</v>
      </c>
      <c r="G83" s="193" t="s">
        <v>14</v>
      </c>
      <c r="H83" s="193" t="s">
        <v>979</v>
      </c>
      <c r="I83" s="194" t="s">
        <v>757</v>
      </c>
    </row>
    <row r="84" spans="1:9" ht="76.5" x14ac:dyDescent="0.2">
      <c r="A84" s="45">
        <v>72</v>
      </c>
      <c r="B84" s="195" t="s">
        <v>980</v>
      </c>
      <c r="C84" s="196" t="s">
        <v>665</v>
      </c>
      <c r="D84" s="205" t="s">
        <v>981</v>
      </c>
      <c r="E84" s="198">
        <v>11174</v>
      </c>
      <c r="F84" s="40" t="s">
        <v>982</v>
      </c>
      <c r="G84" s="41" t="s">
        <v>14</v>
      </c>
      <c r="H84" s="41" t="s">
        <v>983</v>
      </c>
      <c r="I84" s="199"/>
    </row>
    <row r="85" spans="1:9" ht="102" x14ac:dyDescent="0.2">
      <c r="A85" s="33">
        <v>73</v>
      </c>
      <c r="B85" s="195" t="s">
        <v>984</v>
      </c>
      <c r="C85" s="196" t="s">
        <v>665</v>
      </c>
      <c r="D85" s="205" t="s">
        <v>985</v>
      </c>
      <c r="E85" s="198">
        <v>13031</v>
      </c>
      <c r="F85" s="40" t="s">
        <v>932</v>
      </c>
      <c r="G85" s="41" t="s">
        <v>14</v>
      </c>
      <c r="H85" s="41" t="s">
        <v>986</v>
      </c>
      <c r="I85" s="199"/>
    </row>
    <row r="86" spans="1:9" ht="51" x14ac:dyDescent="0.2">
      <c r="A86" s="45">
        <v>74</v>
      </c>
      <c r="B86" s="195" t="s">
        <v>987</v>
      </c>
      <c r="C86" s="196" t="s">
        <v>665</v>
      </c>
      <c r="D86" s="197" t="s">
        <v>988</v>
      </c>
      <c r="E86" s="206">
        <v>19886</v>
      </c>
      <c r="F86" s="40" t="s">
        <v>767</v>
      </c>
      <c r="G86" s="41" t="s">
        <v>14</v>
      </c>
      <c r="H86" s="41" t="s">
        <v>989</v>
      </c>
      <c r="I86" s="199"/>
    </row>
    <row r="87" spans="1:9" ht="27" x14ac:dyDescent="0.2">
      <c r="A87" s="45">
        <v>75</v>
      </c>
      <c r="B87" s="195" t="s">
        <v>990</v>
      </c>
      <c r="C87" s="196" t="s">
        <v>665</v>
      </c>
      <c r="D87" s="197" t="s">
        <v>991</v>
      </c>
      <c r="E87" s="198">
        <v>66602</v>
      </c>
      <c r="F87" s="40" t="s">
        <v>767</v>
      </c>
      <c r="G87" s="41" t="s">
        <v>12</v>
      </c>
      <c r="H87" s="41" t="s">
        <v>992</v>
      </c>
      <c r="I87" s="199"/>
    </row>
    <row r="88" spans="1:9" ht="63.75" x14ac:dyDescent="0.2">
      <c r="A88" s="45">
        <v>76</v>
      </c>
      <c r="B88" s="195" t="s">
        <v>993</v>
      </c>
      <c r="C88" s="196" t="s">
        <v>665</v>
      </c>
      <c r="D88" s="197" t="s">
        <v>994</v>
      </c>
      <c r="E88" s="198">
        <v>29387</v>
      </c>
      <c r="F88" s="40" t="s">
        <v>834</v>
      </c>
      <c r="G88" s="41" t="s">
        <v>12</v>
      </c>
      <c r="H88" s="41" t="s">
        <v>995</v>
      </c>
      <c r="I88" s="199"/>
    </row>
    <row r="89" spans="1:9" ht="63.75" x14ac:dyDescent="0.2">
      <c r="A89" s="187">
        <v>77</v>
      </c>
      <c r="B89" s="188" t="s">
        <v>996</v>
      </c>
      <c r="C89" s="202" t="s">
        <v>665</v>
      </c>
      <c r="D89" s="190" t="s">
        <v>997</v>
      </c>
      <c r="E89" s="191">
        <v>2423</v>
      </c>
      <c r="F89" s="192" t="s">
        <v>760</v>
      </c>
      <c r="G89" s="193" t="s">
        <v>14</v>
      </c>
      <c r="H89" s="193" t="s">
        <v>998</v>
      </c>
      <c r="I89" s="194" t="s">
        <v>972</v>
      </c>
    </row>
    <row r="90" spans="1:9" ht="63.75" x14ac:dyDescent="0.2">
      <c r="A90" s="201">
        <v>78</v>
      </c>
      <c r="B90" s="188" t="s">
        <v>999</v>
      </c>
      <c r="C90" s="202" t="s">
        <v>665</v>
      </c>
      <c r="D90" s="190" t="s">
        <v>1000</v>
      </c>
      <c r="E90" s="191">
        <v>9308</v>
      </c>
      <c r="F90" s="192" t="s">
        <v>834</v>
      </c>
      <c r="G90" s="193" t="s">
        <v>14</v>
      </c>
      <c r="H90" s="193" t="s">
        <v>1001</v>
      </c>
      <c r="I90" s="194" t="s">
        <v>972</v>
      </c>
    </row>
    <row r="91" spans="1:9" ht="63.75" x14ac:dyDescent="0.2">
      <c r="A91" s="201">
        <v>79</v>
      </c>
      <c r="B91" s="188" t="s">
        <v>1002</v>
      </c>
      <c r="C91" s="202" t="s">
        <v>665</v>
      </c>
      <c r="D91" s="190" t="s">
        <v>1003</v>
      </c>
      <c r="E91" s="191">
        <v>3222</v>
      </c>
      <c r="F91" s="192" t="s">
        <v>834</v>
      </c>
      <c r="G91" s="193" t="s">
        <v>14</v>
      </c>
      <c r="H91" s="193" t="s">
        <v>1004</v>
      </c>
      <c r="I91" s="194" t="s">
        <v>972</v>
      </c>
    </row>
    <row r="92" spans="1:9" ht="63.75" x14ac:dyDescent="0.2">
      <c r="A92" s="201">
        <v>80</v>
      </c>
      <c r="B92" s="188" t="s">
        <v>1005</v>
      </c>
      <c r="C92" s="202" t="s">
        <v>665</v>
      </c>
      <c r="D92" s="190" t="s">
        <v>1006</v>
      </c>
      <c r="E92" s="191">
        <v>4901</v>
      </c>
      <c r="F92" s="192" t="s">
        <v>834</v>
      </c>
      <c r="G92" s="193" t="s">
        <v>14</v>
      </c>
      <c r="H92" s="193" t="s">
        <v>1007</v>
      </c>
      <c r="I92" s="194" t="s">
        <v>1008</v>
      </c>
    </row>
    <row r="93" spans="1:9" ht="102" x14ac:dyDescent="0.2">
      <c r="A93" s="33">
        <v>81</v>
      </c>
      <c r="B93" s="195" t="s">
        <v>1009</v>
      </c>
      <c r="C93" s="196" t="s">
        <v>1010</v>
      </c>
      <c r="D93" s="197" t="s">
        <v>1011</v>
      </c>
      <c r="E93" s="198">
        <v>33115</v>
      </c>
      <c r="F93" s="40" t="s">
        <v>767</v>
      </c>
      <c r="G93" s="41" t="s">
        <v>14</v>
      </c>
      <c r="H93" s="41" t="s">
        <v>1012</v>
      </c>
      <c r="I93" s="199"/>
    </row>
    <row r="94" spans="1:9" ht="127.5" x14ac:dyDescent="0.2">
      <c r="A94" s="45">
        <v>82</v>
      </c>
      <c r="B94" s="195" t="s">
        <v>1013</v>
      </c>
      <c r="C94" s="196" t="s">
        <v>1010</v>
      </c>
      <c r="D94" s="197" t="s">
        <v>1014</v>
      </c>
      <c r="E94" s="198">
        <v>17786</v>
      </c>
      <c r="F94" s="40" t="s">
        <v>736</v>
      </c>
      <c r="G94" s="41" t="s">
        <v>14</v>
      </c>
      <c r="H94" s="41" t="s">
        <v>1015</v>
      </c>
      <c r="I94" s="199"/>
    </row>
    <row r="95" spans="1:9" ht="76.5" x14ac:dyDescent="0.2">
      <c r="A95" s="45">
        <v>83</v>
      </c>
      <c r="B95" s="195" t="s">
        <v>1016</v>
      </c>
      <c r="C95" s="196" t="s">
        <v>1010</v>
      </c>
      <c r="D95" s="197" t="s">
        <v>1017</v>
      </c>
      <c r="E95" s="198">
        <v>25609</v>
      </c>
      <c r="F95" s="40" t="s">
        <v>834</v>
      </c>
      <c r="G95" s="41" t="s">
        <v>14</v>
      </c>
      <c r="H95" s="41" t="s">
        <v>1018</v>
      </c>
      <c r="I95" s="199"/>
    </row>
    <row r="96" spans="1:9" ht="127.5" x14ac:dyDescent="0.2">
      <c r="A96" s="45">
        <v>84</v>
      </c>
      <c r="B96" s="195" t="s">
        <v>1019</v>
      </c>
      <c r="C96" s="196" t="s">
        <v>1010</v>
      </c>
      <c r="D96" s="197" t="s">
        <v>1020</v>
      </c>
      <c r="E96" s="198">
        <v>3240</v>
      </c>
      <c r="F96" s="40" t="s">
        <v>1021</v>
      </c>
      <c r="G96" s="41" t="s">
        <v>14</v>
      </c>
      <c r="H96" s="41" t="s">
        <v>1022</v>
      </c>
      <c r="I96" s="199"/>
    </row>
    <row r="97" spans="1:9" ht="38.25" x14ac:dyDescent="0.2">
      <c r="A97" s="33">
        <v>85</v>
      </c>
      <c r="B97" s="195" t="s">
        <v>1023</v>
      </c>
      <c r="C97" s="196" t="s">
        <v>1010</v>
      </c>
      <c r="D97" s="197" t="s">
        <v>1024</v>
      </c>
      <c r="E97" s="198">
        <v>88182</v>
      </c>
      <c r="F97" s="40" t="s">
        <v>1025</v>
      </c>
      <c r="G97" s="41" t="s">
        <v>12</v>
      </c>
      <c r="H97" s="41" t="s">
        <v>1026</v>
      </c>
      <c r="I97" s="199"/>
    </row>
    <row r="98" spans="1:9" ht="51" x14ac:dyDescent="0.2">
      <c r="A98" s="45">
        <v>86</v>
      </c>
      <c r="B98" s="195" t="s">
        <v>1027</v>
      </c>
      <c r="C98" s="196" t="s">
        <v>1010</v>
      </c>
      <c r="D98" s="197" t="s">
        <v>1028</v>
      </c>
      <c r="E98" s="198">
        <v>26287</v>
      </c>
      <c r="F98" s="40" t="s">
        <v>748</v>
      </c>
      <c r="G98" s="41" t="s">
        <v>12</v>
      </c>
      <c r="H98" s="41" t="s">
        <v>1029</v>
      </c>
      <c r="I98" s="199"/>
    </row>
    <row r="99" spans="1:9" ht="102" x14ac:dyDescent="0.2">
      <c r="A99" s="201">
        <v>87</v>
      </c>
      <c r="B99" s="188" t="s">
        <v>1030</v>
      </c>
      <c r="C99" s="202" t="s">
        <v>1010</v>
      </c>
      <c r="D99" s="190" t="s">
        <v>1031</v>
      </c>
      <c r="E99" s="191">
        <v>0</v>
      </c>
      <c r="F99" s="192" t="s">
        <v>741</v>
      </c>
      <c r="G99" s="193" t="s">
        <v>809</v>
      </c>
      <c r="H99" s="193" t="s">
        <v>1032</v>
      </c>
      <c r="I99" s="194" t="s">
        <v>1033</v>
      </c>
    </row>
    <row r="100" spans="1:9" ht="127.5" x14ac:dyDescent="0.2">
      <c r="A100" s="45">
        <v>88</v>
      </c>
      <c r="B100" s="195" t="s">
        <v>1034</v>
      </c>
      <c r="C100" s="196" t="s">
        <v>1035</v>
      </c>
      <c r="D100" s="197" t="s">
        <v>1036</v>
      </c>
      <c r="E100" s="198">
        <v>398106</v>
      </c>
      <c r="F100" s="40" t="s">
        <v>957</v>
      </c>
      <c r="G100" s="41" t="s">
        <v>12</v>
      </c>
      <c r="H100" s="41" t="s">
        <v>1037</v>
      </c>
      <c r="I100" s="199"/>
    </row>
    <row r="101" spans="1:9" ht="114.75" x14ac:dyDescent="0.2">
      <c r="A101" s="33">
        <v>89</v>
      </c>
      <c r="B101" s="195" t="s">
        <v>1038</v>
      </c>
      <c r="C101" s="196" t="s">
        <v>675</v>
      </c>
      <c r="D101" s="197" t="s">
        <v>1039</v>
      </c>
      <c r="E101" s="198">
        <v>7033</v>
      </c>
      <c r="F101" s="40" t="s">
        <v>760</v>
      </c>
      <c r="G101" s="41" t="s">
        <v>14</v>
      </c>
      <c r="H101" s="41" t="s">
        <v>1040</v>
      </c>
      <c r="I101" s="199"/>
    </row>
    <row r="102" spans="1:9" ht="63.75" x14ac:dyDescent="0.2">
      <c r="A102" s="45">
        <v>90</v>
      </c>
      <c r="B102" s="195" t="s">
        <v>1041</v>
      </c>
      <c r="C102" s="196" t="s">
        <v>675</v>
      </c>
      <c r="D102" s="197" t="s">
        <v>1042</v>
      </c>
      <c r="E102" s="198">
        <v>86647</v>
      </c>
      <c r="F102" s="200" t="s">
        <v>748</v>
      </c>
      <c r="G102" s="41" t="s">
        <v>12</v>
      </c>
      <c r="H102" s="41" t="s">
        <v>1043</v>
      </c>
      <c r="I102" s="199"/>
    </row>
    <row r="103" spans="1:9" ht="51" x14ac:dyDescent="0.2">
      <c r="A103" s="45">
        <v>91</v>
      </c>
      <c r="B103" s="195" t="s">
        <v>1044</v>
      </c>
      <c r="C103" s="196" t="s">
        <v>675</v>
      </c>
      <c r="D103" s="197" t="s">
        <v>1045</v>
      </c>
      <c r="E103" s="198">
        <v>5572</v>
      </c>
      <c r="F103" s="40" t="s">
        <v>1046</v>
      </c>
      <c r="G103" s="41" t="s">
        <v>118</v>
      </c>
      <c r="H103" s="41" t="s">
        <v>1047</v>
      </c>
      <c r="I103" s="199"/>
    </row>
    <row r="104" spans="1:9" ht="114.75" x14ac:dyDescent="0.2">
      <c r="A104" s="45">
        <v>92</v>
      </c>
      <c r="B104" s="195" t="s">
        <v>1048</v>
      </c>
      <c r="C104" s="196" t="s">
        <v>675</v>
      </c>
      <c r="D104" s="197" t="s">
        <v>1049</v>
      </c>
      <c r="E104" s="198">
        <v>8621</v>
      </c>
      <c r="F104" s="40" t="s">
        <v>795</v>
      </c>
      <c r="G104" s="41" t="s">
        <v>118</v>
      </c>
      <c r="H104" s="41" t="s">
        <v>1050</v>
      </c>
      <c r="I104" s="199"/>
    </row>
    <row r="105" spans="1:9" ht="191.25" x14ac:dyDescent="0.2">
      <c r="A105" s="33">
        <v>93</v>
      </c>
      <c r="B105" s="195" t="s">
        <v>1051</v>
      </c>
      <c r="C105" s="196" t="s">
        <v>675</v>
      </c>
      <c r="D105" s="197" t="s">
        <v>1052</v>
      </c>
      <c r="E105" s="198">
        <v>4389</v>
      </c>
      <c r="F105" s="40" t="s">
        <v>795</v>
      </c>
      <c r="G105" s="41" t="s">
        <v>118</v>
      </c>
      <c r="H105" s="41" t="s">
        <v>1053</v>
      </c>
      <c r="I105" s="199"/>
    </row>
    <row r="106" spans="1:9" ht="127.5" x14ac:dyDescent="0.2">
      <c r="A106" s="45">
        <v>94</v>
      </c>
      <c r="B106" s="195" t="s">
        <v>1054</v>
      </c>
      <c r="C106" s="196" t="s">
        <v>675</v>
      </c>
      <c r="D106" s="197" t="s">
        <v>1055</v>
      </c>
      <c r="E106" s="198">
        <v>2590</v>
      </c>
      <c r="F106" s="40" t="s">
        <v>741</v>
      </c>
      <c r="G106" s="41" t="s">
        <v>118</v>
      </c>
      <c r="H106" s="41" t="s">
        <v>1056</v>
      </c>
      <c r="I106" s="199"/>
    </row>
    <row r="107" spans="1:9" ht="63.75" x14ac:dyDescent="0.2">
      <c r="A107" s="45">
        <v>95</v>
      </c>
      <c r="B107" s="195" t="s">
        <v>1057</v>
      </c>
      <c r="C107" s="196" t="s">
        <v>675</v>
      </c>
      <c r="D107" s="197" t="s">
        <v>1058</v>
      </c>
      <c r="E107" s="198">
        <v>2484</v>
      </c>
      <c r="F107" s="40" t="s">
        <v>741</v>
      </c>
      <c r="G107" s="41" t="s">
        <v>118</v>
      </c>
      <c r="H107" s="41" t="s">
        <v>1059</v>
      </c>
      <c r="I107" s="199"/>
    </row>
    <row r="108" spans="1:9" ht="63.75" x14ac:dyDescent="0.2">
      <c r="A108" s="45">
        <v>96</v>
      </c>
      <c r="B108" s="195" t="s">
        <v>1060</v>
      </c>
      <c r="C108" s="196" t="s">
        <v>675</v>
      </c>
      <c r="D108" s="197" t="s">
        <v>1061</v>
      </c>
      <c r="E108" s="198">
        <v>3765</v>
      </c>
      <c r="F108" s="40" t="s">
        <v>741</v>
      </c>
      <c r="G108" s="41" t="s">
        <v>118</v>
      </c>
      <c r="H108" s="41" t="s">
        <v>1062</v>
      </c>
      <c r="I108" s="199"/>
    </row>
    <row r="109" spans="1:9" ht="76.5" x14ac:dyDescent="0.2">
      <c r="A109" s="33">
        <v>97</v>
      </c>
      <c r="B109" s="195" t="s">
        <v>1063</v>
      </c>
      <c r="C109" s="196" t="s">
        <v>675</v>
      </c>
      <c r="D109" s="197" t="s">
        <v>1064</v>
      </c>
      <c r="E109" s="198">
        <v>3955</v>
      </c>
      <c r="F109" s="40" t="s">
        <v>932</v>
      </c>
      <c r="G109" s="41" t="s">
        <v>118</v>
      </c>
      <c r="H109" s="41" t="s">
        <v>1065</v>
      </c>
      <c r="I109" s="199"/>
    </row>
    <row r="110" spans="1:9" ht="54" x14ac:dyDescent="0.2">
      <c r="A110" s="45">
        <v>98</v>
      </c>
      <c r="B110" s="195" t="s">
        <v>1066</v>
      </c>
      <c r="C110" s="196" t="s">
        <v>675</v>
      </c>
      <c r="D110" s="197" t="s">
        <v>1067</v>
      </c>
      <c r="E110" s="198">
        <v>2564</v>
      </c>
      <c r="F110" s="40" t="s">
        <v>805</v>
      </c>
      <c r="G110" s="41" t="s">
        <v>118</v>
      </c>
      <c r="H110" s="41" t="s">
        <v>1068</v>
      </c>
      <c r="I110" s="199"/>
    </row>
    <row r="111" spans="1:9" ht="102" x14ac:dyDescent="0.2">
      <c r="A111" s="45">
        <v>99</v>
      </c>
      <c r="B111" s="195" t="s">
        <v>1069</v>
      </c>
      <c r="C111" s="196" t="s">
        <v>675</v>
      </c>
      <c r="D111" s="197" t="s">
        <v>1070</v>
      </c>
      <c r="E111" s="198">
        <v>1338</v>
      </c>
      <c r="F111" s="40" t="s">
        <v>805</v>
      </c>
      <c r="G111" s="41" t="s">
        <v>118</v>
      </c>
      <c r="H111" s="41" t="s">
        <v>1071</v>
      </c>
      <c r="I111" s="199"/>
    </row>
    <row r="112" spans="1:9" ht="153" x14ac:dyDescent="0.2">
      <c r="A112" s="201">
        <v>100</v>
      </c>
      <c r="B112" s="188" t="s">
        <v>1072</v>
      </c>
      <c r="C112" s="202" t="s">
        <v>675</v>
      </c>
      <c r="D112" s="190" t="s">
        <v>1073</v>
      </c>
      <c r="E112" s="191">
        <v>5446</v>
      </c>
      <c r="F112" s="192" t="s">
        <v>760</v>
      </c>
      <c r="G112" s="193" t="s">
        <v>14</v>
      </c>
      <c r="H112" s="193" t="s">
        <v>1074</v>
      </c>
      <c r="I112" s="194" t="s">
        <v>1075</v>
      </c>
    </row>
    <row r="113" spans="1:9" ht="63.75" x14ac:dyDescent="0.2">
      <c r="A113" s="187">
        <v>101</v>
      </c>
      <c r="B113" s="188" t="s">
        <v>1076</v>
      </c>
      <c r="C113" s="202" t="s">
        <v>675</v>
      </c>
      <c r="D113" s="190" t="s">
        <v>1077</v>
      </c>
      <c r="E113" s="191">
        <v>0</v>
      </c>
      <c r="F113" s="192" t="s">
        <v>760</v>
      </c>
      <c r="G113" s="193" t="s">
        <v>14</v>
      </c>
      <c r="H113" s="193" t="s">
        <v>1078</v>
      </c>
      <c r="I113" s="194" t="s">
        <v>972</v>
      </c>
    </row>
    <row r="114" spans="1:9" ht="165.75" x14ac:dyDescent="0.2">
      <c r="A114" s="201">
        <v>102</v>
      </c>
      <c r="B114" s="188" t="s">
        <v>1079</v>
      </c>
      <c r="C114" s="202" t="s">
        <v>675</v>
      </c>
      <c r="D114" s="190" t="s">
        <v>1080</v>
      </c>
      <c r="E114" s="191">
        <v>0</v>
      </c>
      <c r="F114" s="192" t="s">
        <v>760</v>
      </c>
      <c r="G114" s="193" t="s">
        <v>14</v>
      </c>
      <c r="H114" s="193" t="s">
        <v>1081</v>
      </c>
      <c r="I114" s="194" t="s">
        <v>972</v>
      </c>
    </row>
    <row r="115" spans="1:9" ht="40.5" x14ac:dyDescent="0.2">
      <c r="A115" s="201">
        <v>103</v>
      </c>
      <c r="B115" s="188" t="s">
        <v>1082</v>
      </c>
      <c r="C115" s="202" t="s">
        <v>675</v>
      </c>
      <c r="D115" s="190" t="s">
        <v>1083</v>
      </c>
      <c r="E115" s="191">
        <v>0</v>
      </c>
      <c r="F115" s="192" t="s">
        <v>741</v>
      </c>
      <c r="G115" s="193" t="s">
        <v>14</v>
      </c>
      <c r="H115" s="193" t="s">
        <v>1084</v>
      </c>
      <c r="I115" s="194" t="s">
        <v>1085</v>
      </c>
    </row>
    <row r="116" spans="1:9" ht="89.25" x14ac:dyDescent="0.2">
      <c r="A116" s="201">
        <v>104</v>
      </c>
      <c r="B116" s="188" t="s">
        <v>1086</v>
      </c>
      <c r="C116" s="202" t="s">
        <v>675</v>
      </c>
      <c r="D116" s="190" t="s">
        <v>1087</v>
      </c>
      <c r="E116" s="191">
        <v>615</v>
      </c>
      <c r="F116" s="192" t="s">
        <v>767</v>
      </c>
      <c r="G116" s="193" t="s">
        <v>14</v>
      </c>
      <c r="H116" s="193" t="s">
        <v>1088</v>
      </c>
      <c r="I116" s="194" t="s">
        <v>1089</v>
      </c>
    </row>
    <row r="117" spans="1:9" ht="165.75" x14ac:dyDescent="0.2">
      <c r="A117" s="187">
        <v>105</v>
      </c>
      <c r="B117" s="188" t="s">
        <v>1090</v>
      </c>
      <c r="C117" s="202" t="s">
        <v>675</v>
      </c>
      <c r="D117" s="190" t="s">
        <v>1091</v>
      </c>
      <c r="E117" s="191">
        <v>0</v>
      </c>
      <c r="F117" s="192" t="s">
        <v>834</v>
      </c>
      <c r="G117" s="193" t="s">
        <v>14</v>
      </c>
      <c r="H117" s="193" t="s">
        <v>1092</v>
      </c>
      <c r="I117" s="194" t="s">
        <v>972</v>
      </c>
    </row>
    <row r="118" spans="1:9" ht="76.5" x14ac:dyDescent="0.2">
      <c r="A118" s="201">
        <v>106</v>
      </c>
      <c r="B118" s="188" t="s">
        <v>1093</v>
      </c>
      <c r="C118" s="202" t="s">
        <v>675</v>
      </c>
      <c r="D118" s="190" t="s">
        <v>1094</v>
      </c>
      <c r="E118" s="191">
        <v>0</v>
      </c>
      <c r="F118" s="192" t="s">
        <v>736</v>
      </c>
      <c r="G118" s="193" t="s">
        <v>14</v>
      </c>
      <c r="H118" s="193" t="s">
        <v>1095</v>
      </c>
      <c r="I118" s="194" t="s">
        <v>1096</v>
      </c>
    </row>
    <row r="119" spans="1:9" ht="127.5" x14ac:dyDescent="0.2">
      <c r="A119" s="201">
        <v>107</v>
      </c>
      <c r="B119" s="188" t="s">
        <v>1097</v>
      </c>
      <c r="C119" s="202" t="s">
        <v>675</v>
      </c>
      <c r="D119" s="190" t="s">
        <v>1098</v>
      </c>
      <c r="E119" s="191">
        <v>1520</v>
      </c>
      <c r="F119" s="192" t="s">
        <v>805</v>
      </c>
      <c r="G119" s="193" t="s">
        <v>14</v>
      </c>
      <c r="H119" s="193" t="s">
        <v>1099</v>
      </c>
      <c r="I119" s="194" t="s">
        <v>972</v>
      </c>
    </row>
    <row r="120" spans="1:9" ht="76.5" x14ac:dyDescent="0.2">
      <c r="A120" s="201">
        <v>108</v>
      </c>
      <c r="B120" s="188" t="s">
        <v>1100</v>
      </c>
      <c r="C120" s="202" t="s">
        <v>675</v>
      </c>
      <c r="D120" s="190" t="s">
        <v>1101</v>
      </c>
      <c r="E120" s="191">
        <v>0</v>
      </c>
      <c r="F120" s="192" t="s">
        <v>1021</v>
      </c>
      <c r="G120" s="193" t="s">
        <v>14</v>
      </c>
      <c r="H120" s="193" t="s">
        <v>1102</v>
      </c>
      <c r="I120" s="194" t="s">
        <v>1103</v>
      </c>
    </row>
    <row r="121" spans="1:9" ht="89.25" x14ac:dyDescent="0.2">
      <c r="A121" s="187">
        <v>109</v>
      </c>
      <c r="B121" s="188" t="s">
        <v>1104</v>
      </c>
      <c r="C121" s="202" t="s">
        <v>675</v>
      </c>
      <c r="D121" s="190" t="s">
        <v>1105</v>
      </c>
      <c r="E121" s="191">
        <v>0</v>
      </c>
      <c r="F121" s="192" t="s">
        <v>1021</v>
      </c>
      <c r="G121" s="193" t="s">
        <v>14</v>
      </c>
      <c r="H121" s="193" t="s">
        <v>1106</v>
      </c>
      <c r="I121" s="194" t="s">
        <v>1107</v>
      </c>
    </row>
    <row r="122" spans="1:9" ht="102" x14ac:dyDescent="0.2">
      <c r="A122" s="201">
        <v>110</v>
      </c>
      <c r="B122" s="188" t="s">
        <v>1108</v>
      </c>
      <c r="C122" s="202" t="s">
        <v>675</v>
      </c>
      <c r="D122" s="190" t="s">
        <v>1109</v>
      </c>
      <c r="E122" s="191">
        <v>3001</v>
      </c>
      <c r="F122" s="192" t="s">
        <v>805</v>
      </c>
      <c r="G122" s="193" t="s">
        <v>14</v>
      </c>
      <c r="H122" s="193" t="s">
        <v>1110</v>
      </c>
      <c r="I122" s="194" t="s">
        <v>976</v>
      </c>
    </row>
    <row r="123" spans="1:9" ht="114.75" x14ac:dyDescent="0.2">
      <c r="A123" s="201">
        <v>111</v>
      </c>
      <c r="B123" s="188" t="s">
        <v>1111</v>
      </c>
      <c r="C123" s="202" t="s">
        <v>675</v>
      </c>
      <c r="D123" s="190" t="s">
        <v>1112</v>
      </c>
      <c r="E123" s="191">
        <v>0</v>
      </c>
      <c r="F123" s="192" t="s">
        <v>741</v>
      </c>
      <c r="G123" s="193" t="s">
        <v>118</v>
      </c>
      <c r="H123" s="193" t="s">
        <v>1113</v>
      </c>
      <c r="I123" s="194" t="s">
        <v>1114</v>
      </c>
    </row>
    <row r="124" spans="1:9" ht="114.75" x14ac:dyDescent="0.2">
      <c r="A124" s="201">
        <v>112</v>
      </c>
      <c r="B124" s="188" t="s">
        <v>1115</v>
      </c>
      <c r="C124" s="202" t="s">
        <v>675</v>
      </c>
      <c r="D124" s="190" t="s">
        <v>1116</v>
      </c>
      <c r="E124" s="191">
        <v>1020</v>
      </c>
      <c r="F124" s="192" t="s">
        <v>813</v>
      </c>
      <c r="G124" s="193" t="s">
        <v>118</v>
      </c>
      <c r="H124" s="193" t="s">
        <v>1117</v>
      </c>
      <c r="I124" s="194" t="s">
        <v>1118</v>
      </c>
    </row>
    <row r="125" spans="1:9" ht="76.5" x14ac:dyDescent="0.2">
      <c r="A125" s="33">
        <v>113</v>
      </c>
      <c r="B125" s="195" t="s">
        <v>1119</v>
      </c>
      <c r="C125" s="196" t="s">
        <v>676</v>
      </c>
      <c r="D125" s="197" t="s">
        <v>1120</v>
      </c>
      <c r="E125" s="198">
        <v>4546</v>
      </c>
      <c r="F125" s="40" t="s">
        <v>760</v>
      </c>
      <c r="G125" s="41" t="s">
        <v>14</v>
      </c>
      <c r="H125" s="41" t="s">
        <v>1121</v>
      </c>
      <c r="I125" s="199"/>
    </row>
    <row r="126" spans="1:9" ht="51" x14ac:dyDescent="0.2">
      <c r="A126" s="45">
        <v>114</v>
      </c>
      <c r="B126" s="195" t="s">
        <v>1122</v>
      </c>
      <c r="C126" s="196" t="s">
        <v>676</v>
      </c>
      <c r="D126" s="197" t="s">
        <v>1123</v>
      </c>
      <c r="E126" s="198">
        <v>5667</v>
      </c>
      <c r="F126" s="40" t="s">
        <v>1124</v>
      </c>
      <c r="G126" s="41" t="s">
        <v>14</v>
      </c>
      <c r="H126" s="41" t="s">
        <v>1125</v>
      </c>
      <c r="I126" s="199"/>
    </row>
    <row r="127" spans="1:9" ht="51" x14ac:dyDescent="0.2">
      <c r="A127" s="45">
        <v>115</v>
      </c>
      <c r="B127" s="195" t="s">
        <v>1126</v>
      </c>
      <c r="C127" s="196" t="s">
        <v>676</v>
      </c>
      <c r="D127" s="197" t="s">
        <v>1127</v>
      </c>
      <c r="E127" s="198">
        <v>186635</v>
      </c>
      <c r="F127" s="200" t="s">
        <v>748</v>
      </c>
      <c r="G127" s="41" t="s">
        <v>12</v>
      </c>
      <c r="H127" s="41" t="s">
        <v>1128</v>
      </c>
      <c r="I127" s="199"/>
    </row>
    <row r="128" spans="1:9" ht="178.5" x14ac:dyDescent="0.2">
      <c r="A128" s="45">
        <v>116</v>
      </c>
      <c r="B128" s="195" t="s">
        <v>1129</v>
      </c>
      <c r="C128" s="196" t="s">
        <v>676</v>
      </c>
      <c r="D128" s="197" t="s">
        <v>1130</v>
      </c>
      <c r="E128" s="198">
        <v>6717</v>
      </c>
      <c r="F128" s="40" t="s">
        <v>741</v>
      </c>
      <c r="G128" s="41" t="s">
        <v>118</v>
      </c>
      <c r="H128" s="41" t="s">
        <v>1131</v>
      </c>
      <c r="I128" s="199"/>
    </row>
    <row r="129" spans="1:9" ht="165.75" x14ac:dyDescent="0.2">
      <c r="A129" s="33">
        <v>117</v>
      </c>
      <c r="B129" s="195" t="s">
        <v>1132</v>
      </c>
      <c r="C129" s="196" t="s">
        <v>676</v>
      </c>
      <c r="D129" s="197" t="s">
        <v>1133</v>
      </c>
      <c r="E129" s="206">
        <v>4951</v>
      </c>
      <c r="F129" s="40" t="s">
        <v>736</v>
      </c>
      <c r="G129" s="41" t="s">
        <v>118</v>
      </c>
      <c r="H129" s="41" t="s">
        <v>1134</v>
      </c>
      <c r="I129" s="199"/>
    </row>
    <row r="130" spans="1:9" ht="229.5" x14ac:dyDescent="0.2">
      <c r="A130" s="45">
        <v>118</v>
      </c>
      <c r="B130" s="195" t="s">
        <v>1135</v>
      </c>
      <c r="C130" s="196" t="s">
        <v>676</v>
      </c>
      <c r="D130" s="197" t="s">
        <v>1136</v>
      </c>
      <c r="E130" s="198">
        <v>2829</v>
      </c>
      <c r="F130" s="40">
        <v>2015</v>
      </c>
      <c r="G130" s="41" t="s">
        <v>118</v>
      </c>
      <c r="H130" s="41" t="s">
        <v>1137</v>
      </c>
      <c r="I130" s="199"/>
    </row>
    <row r="131" spans="1:9" ht="114.75" x14ac:dyDescent="0.2">
      <c r="A131" s="45">
        <v>119</v>
      </c>
      <c r="B131" s="195" t="s">
        <v>1138</v>
      </c>
      <c r="C131" s="196" t="s">
        <v>676</v>
      </c>
      <c r="D131" s="197" t="s">
        <v>1139</v>
      </c>
      <c r="E131" s="198">
        <v>12360</v>
      </c>
      <c r="F131" s="40" t="s">
        <v>843</v>
      </c>
      <c r="G131" s="41" t="s">
        <v>809</v>
      </c>
      <c r="H131" s="41" t="s">
        <v>1140</v>
      </c>
      <c r="I131" s="199"/>
    </row>
    <row r="132" spans="1:9" ht="89.25" x14ac:dyDescent="0.2">
      <c r="A132" s="45">
        <v>120</v>
      </c>
      <c r="B132" s="195" t="s">
        <v>1141</v>
      </c>
      <c r="C132" s="196" t="s">
        <v>676</v>
      </c>
      <c r="D132" s="197" t="s">
        <v>1142</v>
      </c>
      <c r="E132" s="198">
        <v>18435</v>
      </c>
      <c r="F132" s="40">
        <v>2014</v>
      </c>
      <c r="G132" s="41" t="s">
        <v>809</v>
      </c>
      <c r="H132" s="41" t="s">
        <v>1143</v>
      </c>
      <c r="I132" s="199"/>
    </row>
    <row r="133" spans="1:9" ht="102" x14ac:dyDescent="0.2">
      <c r="A133" s="33">
        <v>121</v>
      </c>
      <c r="B133" s="195" t="s">
        <v>1144</v>
      </c>
      <c r="C133" s="196" t="s">
        <v>676</v>
      </c>
      <c r="D133" s="197" t="s">
        <v>1145</v>
      </c>
      <c r="E133" s="198">
        <v>17658</v>
      </c>
      <c r="F133" s="40" t="s">
        <v>748</v>
      </c>
      <c r="G133" s="41" t="s">
        <v>809</v>
      </c>
      <c r="H133" s="41" t="s">
        <v>1146</v>
      </c>
      <c r="I133" s="199"/>
    </row>
    <row r="134" spans="1:9" ht="54" x14ac:dyDescent="0.2">
      <c r="A134" s="201">
        <v>122</v>
      </c>
      <c r="B134" s="188" t="s">
        <v>754</v>
      </c>
      <c r="C134" s="202" t="s">
        <v>676</v>
      </c>
      <c r="D134" s="190" t="s">
        <v>1147</v>
      </c>
      <c r="E134" s="191">
        <v>0</v>
      </c>
      <c r="F134" s="192" t="s">
        <v>752</v>
      </c>
      <c r="G134" s="193" t="s">
        <v>14</v>
      </c>
      <c r="H134" s="193" t="s">
        <v>756</v>
      </c>
      <c r="I134" s="194" t="s">
        <v>757</v>
      </c>
    </row>
    <row r="135" spans="1:9" ht="63.75" x14ac:dyDescent="0.2">
      <c r="A135" s="201">
        <v>123</v>
      </c>
      <c r="B135" s="188" t="s">
        <v>1148</v>
      </c>
      <c r="C135" s="202" t="s">
        <v>676</v>
      </c>
      <c r="D135" s="190" t="s">
        <v>1149</v>
      </c>
      <c r="E135" s="191">
        <v>0</v>
      </c>
      <c r="F135" s="192" t="s">
        <v>932</v>
      </c>
      <c r="G135" s="193" t="s">
        <v>14</v>
      </c>
      <c r="H135" s="193" t="s">
        <v>1150</v>
      </c>
      <c r="I135" s="194" t="s">
        <v>1151</v>
      </c>
    </row>
    <row r="136" spans="1:9" ht="114.75" x14ac:dyDescent="0.2">
      <c r="A136" s="201">
        <v>124</v>
      </c>
      <c r="B136" s="188" t="s">
        <v>1152</v>
      </c>
      <c r="C136" s="202" t="s">
        <v>676</v>
      </c>
      <c r="D136" s="190" t="s">
        <v>1153</v>
      </c>
      <c r="E136" s="191">
        <v>1934</v>
      </c>
      <c r="F136" s="192" t="s">
        <v>767</v>
      </c>
      <c r="G136" s="193" t="s">
        <v>14</v>
      </c>
      <c r="H136" s="193" t="s">
        <v>1154</v>
      </c>
      <c r="I136" s="194" t="s">
        <v>1155</v>
      </c>
    </row>
    <row r="137" spans="1:9" ht="102" x14ac:dyDescent="0.2">
      <c r="A137" s="187">
        <v>125</v>
      </c>
      <c r="B137" s="188" t="s">
        <v>1156</v>
      </c>
      <c r="C137" s="202" t="s">
        <v>676</v>
      </c>
      <c r="D137" s="190" t="s">
        <v>1157</v>
      </c>
      <c r="E137" s="191">
        <v>0</v>
      </c>
      <c r="F137" s="192" t="s">
        <v>767</v>
      </c>
      <c r="G137" s="193" t="s">
        <v>14</v>
      </c>
      <c r="H137" s="193" t="s">
        <v>1158</v>
      </c>
      <c r="I137" s="194" t="s">
        <v>1159</v>
      </c>
    </row>
    <row r="138" spans="1:9" ht="102" x14ac:dyDescent="0.2">
      <c r="A138" s="201">
        <v>126</v>
      </c>
      <c r="B138" s="188" t="s">
        <v>1160</v>
      </c>
      <c r="C138" s="202" t="s">
        <v>676</v>
      </c>
      <c r="D138" s="190" t="s">
        <v>1161</v>
      </c>
      <c r="E138" s="191">
        <v>4818</v>
      </c>
      <c r="F138" s="192" t="s">
        <v>767</v>
      </c>
      <c r="G138" s="193" t="s">
        <v>14</v>
      </c>
      <c r="H138" s="193" t="s">
        <v>1162</v>
      </c>
      <c r="I138" s="194" t="s">
        <v>757</v>
      </c>
    </row>
    <row r="139" spans="1:9" ht="76.5" x14ac:dyDescent="0.2">
      <c r="A139" s="201">
        <v>127</v>
      </c>
      <c r="B139" s="188" t="s">
        <v>1163</v>
      </c>
      <c r="C139" s="202" t="s">
        <v>676</v>
      </c>
      <c r="D139" s="190" t="s">
        <v>1164</v>
      </c>
      <c r="E139" s="191">
        <v>0</v>
      </c>
      <c r="F139" s="192" t="s">
        <v>1021</v>
      </c>
      <c r="G139" s="193" t="s">
        <v>14</v>
      </c>
      <c r="H139" s="193" t="s">
        <v>1165</v>
      </c>
      <c r="I139" s="194" t="s">
        <v>1151</v>
      </c>
    </row>
    <row r="140" spans="1:9" ht="38.25" x14ac:dyDescent="0.2">
      <c r="A140" s="201">
        <v>128</v>
      </c>
      <c r="B140" s="188" t="s">
        <v>1166</v>
      </c>
      <c r="C140" s="202" t="s">
        <v>676</v>
      </c>
      <c r="D140" s="190" t="s">
        <v>1167</v>
      </c>
      <c r="E140" s="191">
        <v>0</v>
      </c>
      <c r="F140" s="192" t="s">
        <v>1021</v>
      </c>
      <c r="G140" s="193" t="s">
        <v>14</v>
      </c>
      <c r="H140" s="193" t="s">
        <v>1168</v>
      </c>
      <c r="I140" s="194" t="s">
        <v>1169</v>
      </c>
    </row>
    <row r="141" spans="1:9" ht="76.5" x14ac:dyDescent="0.2">
      <c r="A141" s="187">
        <v>129</v>
      </c>
      <c r="B141" s="188" t="s">
        <v>1170</v>
      </c>
      <c r="C141" s="202" t="s">
        <v>676</v>
      </c>
      <c r="D141" s="190" t="s">
        <v>1171</v>
      </c>
      <c r="E141" s="191">
        <v>0</v>
      </c>
      <c r="F141" s="192" t="s">
        <v>1124</v>
      </c>
      <c r="G141" s="193" t="s">
        <v>14</v>
      </c>
      <c r="H141" s="193" t="s">
        <v>1172</v>
      </c>
      <c r="I141" s="194" t="s">
        <v>1151</v>
      </c>
    </row>
    <row r="142" spans="1:9" ht="102" x14ac:dyDescent="0.2">
      <c r="A142" s="201">
        <v>130</v>
      </c>
      <c r="B142" s="188" t="s">
        <v>1173</v>
      </c>
      <c r="C142" s="202" t="s">
        <v>676</v>
      </c>
      <c r="D142" s="190" t="s">
        <v>1174</v>
      </c>
      <c r="E142" s="191">
        <v>0</v>
      </c>
      <c r="F142" s="192" t="s">
        <v>741</v>
      </c>
      <c r="G142" s="193" t="s">
        <v>809</v>
      </c>
      <c r="H142" s="193" t="s">
        <v>1175</v>
      </c>
      <c r="I142" s="194" t="s">
        <v>1176</v>
      </c>
    </row>
    <row r="143" spans="1:9" ht="165.75" x14ac:dyDescent="0.2">
      <c r="A143" s="201">
        <v>131</v>
      </c>
      <c r="B143" s="188" t="s">
        <v>1177</v>
      </c>
      <c r="C143" s="202" t="s">
        <v>676</v>
      </c>
      <c r="D143" s="190" t="s">
        <v>1178</v>
      </c>
      <c r="E143" s="191">
        <v>0</v>
      </c>
      <c r="F143" s="192" t="s">
        <v>741</v>
      </c>
      <c r="G143" s="193" t="s">
        <v>809</v>
      </c>
      <c r="H143" s="193" t="s">
        <v>1179</v>
      </c>
      <c r="I143" s="194" t="s">
        <v>1180</v>
      </c>
    </row>
    <row r="144" spans="1:9" ht="89.25" x14ac:dyDescent="0.2">
      <c r="A144" s="45">
        <v>132</v>
      </c>
      <c r="B144" s="195" t="s">
        <v>1181</v>
      </c>
      <c r="C144" s="196" t="s">
        <v>678</v>
      </c>
      <c r="D144" s="197" t="s">
        <v>1182</v>
      </c>
      <c r="E144" s="198">
        <v>28336</v>
      </c>
      <c r="F144" s="198" t="s">
        <v>760</v>
      </c>
      <c r="G144" s="41" t="s">
        <v>14</v>
      </c>
      <c r="H144" s="41" t="s">
        <v>1183</v>
      </c>
      <c r="I144" s="199"/>
    </row>
    <row r="145" spans="1:9" ht="63.75" x14ac:dyDescent="0.2">
      <c r="A145" s="33">
        <v>133</v>
      </c>
      <c r="B145" s="195" t="s">
        <v>1184</v>
      </c>
      <c r="C145" s="196" t="s">
        <v>678</v>
      </c>
      <c r="D145" s="197" t="s">
        <v>1185</v>
      </c>
      <c r="E145" s="198">
        <v>212621</v>
      </c>
      <c r="F145" s="200" t="s">
        <v>748</v>
      </c>
      <c r="G145" s="41" t="s">
        <v>12</v>
      </c>
      <c r="H145" s="41" t="s">
        <v>1186</v>
      </c>
      <c r="I145" s="199"/>
    </row>
    <row r="146" spans="1:9" ht="89.25" x14ac:dyDescent="0.2">
      <c r="A146" s="45">
        <v>134</v>
      </c>
      <c r="B146" s="195" t="s">
        <v>1187</v>
      </c>
      <c r="C146" s="196" t="s">
        <v>678</v>
      </c>
      <c r="D146" s="197" t="s">
        <v>1188</v>
      </c>
      <c r="E146" s="198">
        <v>107767</v>
      </c>
      <c r="F146" s="200" t="s">
        <v>748</v>
      </c>
      <c r="G146" s="41" t="s">
        <v>12</v>
      </c>
      <c r="H146" s="41" t="s">
        <v>1189</v>
      </c>
      <c r="I146" s="199"/>
    </row>
    <row r="147" spans="1:9" ht="51" x14ac:dyDescent="0.2">
      <c r="A147" s="45">
        <v>135</v>
      </c>
      <c r="B147" s="195" t="s">
        <v>1190</v>
      </c>
      <c r="C147" s="196" t="s">
        <v>678</v>
      </c>
      <c r="D147" s="197" t="s">
        <v>1191</v>
      </c>
      <c r="E147" s="198">
        <v>59103</v>
      </c>
      <c r="F147" s="200" t="s">
        <v>748</v>
      </c>
      <c r="G147" s="41" t="s">
        <v>12</v>
      </c>
      <c r="H147" s="41" t="s">
        <v>1192</v>
      </c>
      <c r="I147" s="199"/>
    </row>
    <row r="148" spans="1:9" ht="76.5" x14ac:dyDescent="0.2">
      <c r="A148" s="45">
        <v>136</v>
      </c>
      <c r="B148" s="195" t="s">
        <v>1193</v>
      </c>
      <c r="C148" s="196" t="s">
        <v>678</v>
      </c>
      <c r="D148" s="197" t="s">
        <v>1194</v>
      </c>
      <c r="E148" s="198">
        <v>8413</v>
      </c>
      <c r="F148" s="40" t="s">
        <v>795</v>
      </c>
      <c r="G148" s="41" t="s">
        <v>118</v>
      </c>
      <c r="H148" s="41" t="s">
        <v>1195</v>
      </c>
      <c r="I148" s="199"/>
    </row>
    <row r="149" spans="1:9" ht="114.75" x14ac:dyDescent="0.2">
      <c r="A149" s="33">
        <v>137</v>
      </c>
      <c r="B149" s="195" t="s">
        <v>1196</v>
      </c>
      <c r="C149" s="196" t="s">
        <v>678</v>
      </c>
      <c r="D149" s="197" t="s">
        <v>1197</v>
      </c>
      <c r="E149" s="198">
        <v>2199</v>
      </c>
      <c r="F149" s="40" t="s">
        <v>932</v>
      </c>
      <c r="G149" s="41" t="s">
        <v>118</v>
      </c>
      <c r="H149" s="41" t="s">
        <v>1198</v>
      </c>
      <c r="I149" s="199"/>
    </row>
    <row r="150" spans="1:9" ht="89.25" x14ac:dyDescent="0.2">
      <c r="A150" s="45">
        <v>138</v>
      </c>
      <c r="B150" s="195" t="s">
        <v>1199</v>
      </c>
      <c r="C150" s="196" t="s">
        <v>678</v>
      </c>
      <c r="D150" s="197" t="s">
        <v>1200</v>
      </c>
      <c r="E150" s="198">
        <v>16536</v>
      </c>
      <c r="F150" s="40" t="s">
        <v>748</v>
      </c>
      <c r="G150" s="41" t="s">
        <v>809</v>
      </c>
      <c r="H150" s="41" t="s">
        <v>1201</v>
      </c>
      <c r="I150" s="199"/>
    </row>
    <row r="151" spans="1:9" ht="102" x14ac:dyDescent="0.2">
      <c r="A151" s="201">
        <v>139</v>
      </c>
      <c r="B151" s="188" t="s">
        <v>1202</v>
      </c>
      <c r="C151" s="202" t="s">
        <v>678</v>
      </c>
      <c r="D151" s="190" t="s">
        <v>1203</v>
      </c>
      <c r="E151" s="191">
        <v>200</v>
      </c>
      <c r="F151" s="192" t="s">
        <v>752</v>
      </c>
      <c r="G151" s="193" t="s">
        <v>14</v>
      </c>
      <c r="H151" s="193" t="s">
        <v>1204</v>
      </c>
      <c r="I151" s="194" t="s">
        <v>972</v>
      </c>
    </row>
    <row r="152" spans="1:9" ht="102" x14ac:dyDescent="0.2">
      <c r="A152" s="201">
        <v>140</v>
      </c>
      <c r="B152" s="188" t="s">
        <v>1205</v>
      </c>
      <c r="C152" s="202" t="s">
        <v>678</v>
      </c>
      <c r="D152" s="190" t="s">
        <v>1206</v>
      </c>
      <c r="E152" s="191">
        <v>0</v>
      </c>
      <c r="F152" s="192" t="s">
        <v>1046</v>
      </c>
      <c r="G152" s="193" t="s">
        <v>118</v>
      </c>
      <c r="H152" s="193" t="s">
        <v>1207</v>
      </c>
      <c r="I152" s="194" t="s">
        <v>1208</v>
      </c>
    </row>
    <row r="153" spans="1:9" ht="51" x14ac:dyDescent="0.2">
      <c r="A153" s="187">
        <v>141</v>
      </c>
      <c r="B153" s="188" t="s">
        <v>1209</v>
      </c>
      <c r="C153" s="202" t="s">
        <v>678</v>
      </c>
      <c r="D153" s="190" t="s">
        <v>1210</v>
      </c>
      <c r="E153" s="191">
        <v>0</v>
      </c>
      <c r="F153" s="192" t="s">
        <v>843</v>
      </c>
      <c r="G153" s="193" t="s">
        <v>809</v>
      </c>
      <c r="H153" s="193" t="s">
        <v>1211</v>
      </c>
      <c r="I153" s="194" t="s">
        <v>867</v>
      </c>
    </row>
    <row r="154" spans="1:9" ht="76.5" x14ac:dyDescent="0.2">
      <c r="A154" s="201">
        <v>142</v>
      </c>
      <c r="B154" s="188" t="s">
        <v>1212</v>
      </c>
      <c r="C154" s="202" t="s">
        <v>678</v>
      </c>
      <c r="D154" s="190" t="s">
        <v>1213</v>
      </c>
      <c r="E154" s="191">
        <v>0</v>
      </c>
      <c r="F154" s="192" t="s">
        <v>843</v>
      </c>
      <c r="G154" s="193" t="s">
        <v>809</v>
      </c>
      <c r="H154" s="193" t="s">
        <v>1214</v>
      </c>
      <c r="I154" s="194" t="s">
        <v>1215</v>
      </c>
    </row>
    <row r="155" spans="1:9" ht="76.5" x14ac:dyDescent="0.2">
      <c r="A155" s="45">
        <v>143</v>
      </c>
      <c r="B155" s="195" t="s">
        <v>1216</v>
      </c>
      <c r="C155" s="196" t="s">
        <v>679</v>
      </c>
      <c r="D155" s="197" t="s">
        <v>1217</v>
      </c>
      <c r="E155" s="198">
        <v>10141</v>
      </c>
      <c r="F155" s="40" t="s">
        <v>760</v>
      </c>
      <c r="G155" s="41" t="s">
        <v>14</v>
      </c>
      <c r="H155" s="41" t="s">
        <v>1218</v>
      </c>
      <c r="I155" s="199"/>
    </row>
    <row r="156" spans="1:9" ht="89.25" x14ac:dyDescent="0.2">
      <c r="A156" s="45">
        <v>144</v>
      </c>
      <c r="B156" s="195" t="s">
        <v>1219</v>
      </c>
      <c r="C156" s="196" t="s">
        <v>679</v>
      </c>
      <c r="D156" s="197" t="s">
        <v>1220</v>
      </c>
      <c r="E156" s="198">
        <v>23418</v>
      </c>
      <c r="F156" s="40" t="s">
        <v>741</v>
      </c>
      <c r="G156" s="41" t="s">
        <v>14</v>
      </c>
      <c r="H156" s="41" t="s">
        <v>1221</v>
      </c>
      <c r="I156" s="199"/>
    </row>
    <row r="157" spans="1:9" ht="114.75" x14ac:dyDescent="0.2">
      <c r="A157" s="33">
        <v>145</v>
      </c>
      <c r="B157" s="195" t="s">
        <v>1222</v>
      </c>
      <c r="C157" s="196" t="s">
        <v>679</v>
      </c>
      <c r="D157" s="197" t="s">
        <v>1223</v>
      </c>
      <c r="E157" s="198">
        <v>4959</v>
      </c>
      <c r="F157" s="40" t="s">
        <v>741</v>
      </c>
      <c r="G157" s="41" t="s">
        <v>14</v>
      </c>
      <c r="H157" s="41" t="s">
        <v>1224</v>
      </c>
      <c r="I157" s="199"/>
    </row>
    <row r="158" spans="1:9" ht="102" x14ac:dyDescent="0.2">
      <c r="A158" s="45">
        <v>146</v>
      </c>
      <c r="B158" s="195" t="s">
        <v>1225</v>
      </c>
      <c r="C158" s="196" t="s">
        <v>679</v>
      </c>
      <c r="D158" s="197" t="s">
        <v>1226</v>
      </c>
      <c r="E158" s="198">
        <v>8920</v>
      </c>
      <c r="F158" s="40" t="s">
        <v>767</v>
      </c>
      <c r="G158" s="41" t="s">
        <v>14</v>
      </c>
      <c r="H158" s="41" t="s">
        <v>1227</v>
      </c>
      <c r="I158" s="199"/>
    </row>
    <row r="159" spans="1:9" ht="153" x14ac:dyDescent="0.2">
      <c r="A159" s="45">
        <v>147</v>
      </c>
      <c r="B159" s="195" t="s">
        <v>1228</v>
      </c>
      <c r="C159" s="196" t="s">
        <v>679</v>
      </c>
      <c r="D159" s="197" t="s">
        <v>1229</v>
      </c>
      <c r="E159" s="198">
        <v>4167</v>
      </c>
      <c r="F159" s="40" t="s">
        <v>813</v>
      </c>
      <c r="G159" s="41" t="s">
        <v>14</v>
      </c>
      <c r="H159" s="41" t="s">
        <v>1230</v>
      </c>
      <c r="I159" s="199"/>
    </row>
    <row r="160" spans="1:9" ht="140.25" x14ac:dyDescent="0.2">
      <c r="A160" s="45">
        <v>148</v>
      </c>
      <c r="B160" s="195" t="s">
        <v>1231</v>
      </c>
      <c r="C160" s="196" t="s">
        <v>679</v>
      </c>
      <c r="D160" s="197" t="s">
        <v>1232</v>
      </c>
      <c r="E160" s="198">
        <v>2905</v>
      </c>
      <c r="F160" s="40" t="s">
        <v>1124</v>
      </c>
      <c r="G160" s="41" t="s">
        <v>14</v>
      </c>
      <c r="H160" s="41" t="s">
        <v>1233</v>
      </c>
      <c r="I160" s="199"/>
    </row>
    <row r="161" spans="1:9" ht="63.75" x14ac:dyDescent="0.2">
      <c r="A161" s="33">
        <v>149</v>
      </c>
      <c r="B161" s="195" t="s">
        <v>1234</v>
      </c>
      <c r="C161" s="196" t="s">
        <v>679</v>
      </c>
      <c r="D161" s="197" t="s">
        <v>1235</v>
      </c>
      <c r="E161" s="198">
        <v>4657</v>
      </c>
      <c r="F161" s="40" t="s">
        <v>1124</v>
      </c>
      <c r="G161" s="41" t="s">
        <v>14</v>
      </c>
      <c r="H161" s="41" t="s">
        <v>1236</v>
      </c>
      <c r="I161" s="199"/>
    </row>
    <row r="162" spans="1:9" ht="51" x14ac:dyDescent="0.2">
      <c r="A162" s="45">
        <v>150</v>
      </c>
      <c r="B162" s="195" t="s">
        <v>1237</v>
      </c>
      <c r="C162" s="196" t="s">
        <v>679</v>
      </c>
      <c r="D162" s="197" t="s">
        <v>1238</v>
      </c>
      <c r="E162" s="198">
        <v>3640</v>
      </c>
      <c r="F162" s="40" t="s">
        <v>805</v>
      </c>
      <c r="G162" s="41" t="s">
        <v>118</v>
      </c>
      <c r="H162" s="41" t="s">
        <v>1239</v>
      </c>
      <c r="I162" s="199"/>
    </row>
    <row r="163" spans="1:9" ht="127.5" x14ac:dyDescent="0.2">
      <c r="A163" s="45">
        <v>151</v>
      </c>
      <c r="B163" s="195" t="s">
        <v>1240</v>
      </c>
      <c r="C163" s="196" t="s">
        <v>679</v>
      </c>
      <c r="D163" s="197" t="s">
        <v>1241</v>
      </c>
      <c r="E163" s="198">
        <v>2039</v>
      </c>
      <c r="F163" s="40" t="s">
        <v>748</v>
      </c>
      <c r="G163" s="41" t="s">
        <v>118</v>
      </c>
      <c r="H163" s="41" t="s">
        <v>1242</v>
      </c>
      <c r="I163" s="199"/>
    </row>
    <row r="164" spans="1:9" ht="27" x14ac:dyDescent="0.2">
      <c r="A164" s="201">
        <v>152</v>
      </c>
      <c r="B164" s="188" t="s">
        <v>1243</v>
      </c>
      <c r="C164" s="202" t="s">
        <v>679</v>
      </c>
      <c r="D164" s="190" t="s">
        <v>1244</v>
      </c>
      <c r="E164" s="191">
        <v>0</v>
      </c>
      <c r="F164" s="192" t="s">
        <v>795</v>
      </c>
      <c r="G164" s="193" t="s">
        <v>14</v>
      </c>
      <c r="H164" s="193" t="s">
        <v>1245</v>
      </c>
      <c r="I164" s="194" t="s">
        <v>1246</v>
      </c>
    </row>
    <row r="165" spans="1:9" ht="89.25" x14ac:dyDescent="0.2">
      <c r="A165" s="187">
        <v>153</v>
      </c>
      <c r="B165" s="188" t="s">
        <v>1247</v>
      </c>
      <c r="C165" s="202" t="s">
        <v>679</v>
      </c>
      <c r="D165" s="190" t="s">
        <v>1248</v>
      </c>
      <c r="E165" s="191">
        <v>2022</v>
      </c>
      <c r="F165" s="192" t="s">
        <v>736</v>
      </c>
      <c r="G165" s="193" t="s">
        <v>14</v>
      </c>
      <c r="H165" s="193" t="s">
        <v>1249</v>
      </c>
      <c r="I165" s="194" t="s">
        <v>1096</v>
      </c>
    </row>
    <row r="166" spans="1:9" ht="102" x14ac:dyDescent="0.2">
      <c r="A166" s="45">
        <v>154</v>
      </c>
      <c r="B166" s="195" t="s">
        <v>1250</v>
      </c>
      <c r="C166" s="196" t="s">
        <v>681</v>
      </c>
      <c r="D166" s="197" t="s">
        <v>1251</v>
      </c>
      <c r="E166" s="198">
        <v>28172</v>
      </c>
      <c r="F166" s="40" t="s">
        <v>805</v>
      </c>
      <c r="G166" s="41" t="s">
        <v>12</v>
      </c>
      <c r="H166" s="198" t="s">
        <v>1252</v>
      </c>
      <c r="I166" s="199"/>
    </row>
    <row r="167" spans="1:9" ht="89.25" x14ac:dyDescent="0.2">
      <c r="A167" s="45">
        <v>155</v>
      </c>
      <c r="B167" s="195" t="s">
        <v>1253</v>
      </c>
      <c r="C167" s="196" t="s">
        <v>681</v>
      </c>
      <c r="D167" s="197" t="s">
        <v>1254</v>
      </c>
      <c r="E167" s="198">
        <v>7966</v>
      </c>
      <c r="F167" s="40" t="s">
        <v>795</v>
      </c>
      <c r="G167" s="41" t="s">
        <v>118</v>
      </c>
      <c r="H167" s="198" t="s">
        <v>1255</v>
      </c>
      <c r="I167" s="199"/>
    </row>
    <row r="168" spans="1:9" ht="127.5" x14ac:dyDescent="0.2">
      <c r="A168" s="45">
        <v>156</v>
      </c>
      <c r="B168" s="195" t="s">
        <v>1256</v>
      </c>
      <c r="C168" s="196" t="s">
        <v>681</v>
      </c>
      <c r="D168" s="197" t="s">
        <v>1257</v>
      </c>
      <c r="E168" s="198">
        <v>3126</v>
      </c>
      <c r="F168" s="198" t="s">
        <v>741</v>
      </c>
      <c r="G168" s="198" t="s">
        <v>118</v>
      </c>
      <c r="H168" s="198" t="s">
        <v>1258</v>
      </c>
      <c r="I168" s="199"/>
    </row>
    <row r="169" spans="1:9" ht="89.25" x14ac:dyDescent="0.2">
      <c r="A169" s="33">
        <v>157</v>
      </c>
      <c r="B169" s="195" t="s">
        <v>1259</v>
      </c>
      <c r="C169" s="196" t="s">
        <v>681</v>
      </c>
      <c r="D169" s="197" t="s">
        <v>1260</v>
      </c>
      <c r="E169" s="198">
        <v>2112</v>
      </c>
      <c r="F169" s="198" t="s">
        <v>1021</v>
      </c>
      <c r="G169" s="198" t="s">
        <v>118</v>
      </c>
      <c r="H169" s="198" t="s">
        <v>1261</v>
      </c>
      <c r="I169" s="199"/>
    </row>
    <row r="170" spans="1:9" ht="140.25" x14ac:dyDescent="0.2">
      <c r="A170" s="45">
        <v>158</v>
      </c>
      <c r="B170" s="195" t="s">
        <v>1262</v>
      </c>
      <c r="C170" s="196" t="s">
        <v>681</v>
      </c>
      <c r="D170" s="197" t="s">
        <v>1263</v>
      </c>
      <c r="E170" s="198">
        <v>3075</v>
      </c>
      <c r="F170" s="198" t="s">
        <v>805</v>
      </c>
      <c r="G170" s="198" t="s">
        <v>118</v>
      </c>
      <c r="H170" s="198" t="s">
        <v>1264</v>
      </c>
      <c r="I170" s="199"/>
    </row>
    <row r="171" spans="1:9" ht="76.5" x14ac:dyDescent="0.2">
      <c r="A171" s="201">
        <v>159</v>
      </c>
      <c r="B171" s="188" t="s">
        <v>1265</v>
      </c>
      <c r="C171" s="202" t="s">
        <v>681</v>
      </c>
      <c r="D171" s="190" t="s">
        <v>1266</v>
      </c>
      <c r="E171" s="191">
        <v>653</v>
      </c>
      <c r="F171" s="191" t="s">
        <v>760</v>
      </c>
      <c r="G171" s="191">
        <v>1</v>
      </c>
      <c r="H171" s="191" t="s">
        <v>1267</v>
      </c>
      <c r="I171" s="194" t="s">
        <v>738</v>
      </c>
    </row>
    <row r="172" spans="1:9" ht="114.75" x14ac:dyDescent="0.2">
      <c r="A172" s="201">
        <v>160</v>
      </c>
      <c r="B172" s="188" t="s">
        <v>1268</v>
      </c>
      <c r="C172" s="202" t="s">
        <v>681</v>
      </c>
      <c r="D172" s="190" t="s">
        <v>1269</v>
      </c>
      <c r="E172" s="191">
        <v>15397</v>
      </c>
      <c r="F172" s="191" t="s">
        <v>834</v>
      </c>
      <c r="G172" s="191">
        <v>1</v>
      </c>
      <c r="H172" s="191" t="s">
        <v>1270</v>
      </c>
      <c r="I172" s="194" t="s">
        <v>972</v>
      </c>
    </row>
    <row r="173" spans="1:9" ht="89.25" x14ac:dyDescent="0.2">
      <c r="A173" s="33">
        <v>161</v>
      </c>
      <c r="B173" s="195" t="s">
        <v>1271</v>
      </c>
      <c r="C173" s="196" t="s">
        <v>682</v>
      </c>
      <c r="D173" s="197" t="s">
        <v>1272</v>
      </c>
      <c r="E173" s="206">
        <v>94351</v>
      </c>
      <c r="F173" s="200" t="s">
        <v>748</v>
      </c>
      <c r="G173" s="198" t="s">
        <v>12</v>
      </c>
      <c r="H173" s="198" t="s">
        <v>1273</v>
      </c>
      <c r="I173" s="199"/>
    </row>
    <row r="174" spans="1:9" ht="191.25" x14ac:dyDescent="0.2">
      <c r="A174" s="45">
        <v>162</v>
      </c>
      <c r="B174" s="195" t="s">
        <v>1274</v>
      </c>
      <c r="C174" s="196" t="s">
        <v>687</v>
      </c>
      <c r="D174" s="197" t="s">
        <v>1275</v>
      </c>
      <c r="E174" s="198">
        <v>3443</v>
      </c>
      <c r="F174" s="198" t="s">
        <v>752</v>
      </c>
      <c r="G174" s="198" t="s">
        <v>118</v>
      </c>
      <c r="H174" s="198" t="s">
        <v>1276</v>
      </c>
      <c r="I174" s="199"/>
    </row>
    <row r="175" spans="1:9" ht="89.25" x14ac:dyDescent="0.2">
      <c r="A175" s="45">
        <v>163</v>
      </c>
      <c r="B175" s="195" t="s">
        <v>1277</v>
      </c>
      <c r="C175" s="196" t="s">
        <v>1278</v>
      </c>
      <c r="D175" s="197" t="s">
        <v>1279</v>
      </c>
      <c r="E175" s="198">
        <v>121671</v>
      </c>
      <c r="F175" s="198" t="s">
        <v>736</v>
      </c>
      <c r="G175" s="198" t="s">
        <v>14</v>
      </c>
      <c r="H175" s="198" t="s">
        <v>1280</v>
      </c>
      <c r="I175" s="199"/>
    </row>
    <row r="176" spans="1:9" ht="127.5" x14ac:dyDescent="0.2">
      <c r="A176" s="45">
        <v>164</v>
      </c>
      <c r="B176" s="195" t="s">
        <v>1281</v>
      </c>
      <c r="C176" s="196" t="s">
        <v>1278</v>
      </c>
      <c r="D176" s="197" t="s">
        <v>1282</v>
      </c>
      <c r="E176" s="198">
        <v>146887</v>
      </c>
      <c r="F176" s="198" t="s">
        <v>834</v>
      </c>
      <c r="G176" s="198" t="s">
        <v>14</v>
      </c>
      <c r="H176" s="198" t="s">
        <v>1283</v>
      </c>
      <c r="I176" s="199"/>
    </row>
    <row r="177" spans="1:9" ht="127.5" x14ac:dyDescent="0.2">
      <c r="A177" s="33">
        <v>165</v>
      </c>
      <c r="B177" s="195" t="s">
        <v>1284</v>
      </c>
      <c r="C177" s="196" t="s">
        <v>1278</v>
      </c>
      <c r="D177" s="197" t="s">
        <v>1285</v>
      </c>
      <c r="E177" s="198">
        <v>22224</v>
      </c>
      <c r="F177" s="198" t="s">
        <v>748</v>
      </c>
      <c r="G177" s="198" t="s">
        <v>14</v>
      </c>
      <c r="H177" s="198" t="s">
        <v>1286</v>
      </c>
      <c r="I177" s="199"/>
    </row>
    <row r="178" spans="1:9" ht="114.75" x14ac:dyDescent="0.2">
      <c r="A178" s="45">
        <v>166</v>
      </c>
      <c r="B178" s="195" t="s">
        <v>1287</v>
      </c>
      <c r="C178" s="196" t="s">
        <v>720</v>
      </c>
      <c r="D178" s="197" t="s">
        <v>1288</v>
      </c>
      <c r="E178" s="198">
        <v>8645</v>
      </c>
      <c r="F178" s="198" t="s">
        <v>795</v>
      </c>
      <c r="G178" s="198" t="s">
        <v>118</v>
      </c>
      <c r="H178" s="198" t="s">
        <v>1289</v>
      </c>
      <c r="I178" s="199"/>
    </row>
    <row r="179" spans="1:9" ht="127.5" x14ac:dyDescent="0.2">
      <c r="A179" s="45">
        <v>167</v>
      </c>
      <c r="B179" s="195" t="s">
        <v>1290</v>
      </c>
      <c r="C179" s="196" t="s">
        <v>1291</v>
      </c>
      <c r="D179" s="197" t="s">
        <v>1292</v>
      </c>
      <c r="E179" s="198">
        <v>24790</v>
      </c>
      <c r="F179" s="198" t="s">
        <v>767</v>
      </c>
      <c r="G179" s="198" t="s">
        <v>14</v>
      </c>
      <c r="H179" s="198" t="s">
        <v>1293</v>
      </c>
      <c r="I179" s="199"/>
    </row>
    <row r="180" spans="1:9" ht="127.5" x14ac:dyDescent="0.2">
      <c r="A180" s="201">
        <v>168</v>
      </c>
      <c r="B180" s="188" t="s">
        <v>1294</v>
      </c>
      <c r="C180" s="202" t="s">
        <v>1291</v>
      </c>
      <c r="D180" s="190" t="s">
        <v>1295</v>
      </c>
      <c r="E180" s="191">
        <v>0</v>
      </c>
      <c r="F180" s="191" t="s">
        <v>834</v>
      </c>
      <c r="G180" s="191">
        <v>1</v>
      </c>
      <c r="H180" s="191" t="s">
        <v>830</v>
      </c>
      <c r="I180" s="194" t="s">
        <v>757</v>
      </c>
    </row>
    <row r="181" spans="1:9" ht="178.5" x14ac:dyDescent="0.2">
      <c r="A181" s="33">
        <v>169</v>
      </c>
      <c r="B181" s="195" t="s">
        <v>1296</v>
      </c>
      <c r="C181" s="196" t="s">
        <v>1297</v>
      </c>
      <c r="D181" s="205" t="s">
        <v>1298</v>
      </c>
      <c r="E181" s="198">
        <v>7022</v>
      </c>
      <c r="F181" s="198" t="s">
        <v>741</v>
      </c>
      <c r="G181" s="198">
        <v>3</v>
      </c>
      <c r="H181" s="198" t="s">
        <v>1299</v>
      </c>
      <c r="I181" s="199"/>
    </row>
    <row r="182" spans="1:9" ht="178.5" x14ac:dyDescent="0.2">
      <c r="A182" s="201">
        <v>170</v>
      </c>
      <c r="B182" s="188" t="s">
        <v>1300</v>
      </c>
      <c r="C182" s="202" t="s">
        <v>1297</v>
      </c>
      <c r="D182" s="190" t="s">
        <v>1301</v>
      </c>
      <c r="E182" s="191">
        <v>2101</v>
      </c>
      <c r="F182" s="191" t="s">
        <v>741</v>
      </c>
      <c r="G182" s="191">
        <v>1</v>
      </c>
      <c r="H182" s="191" t="s">
        <v>1302</v>
      </c>
      <c r="I182" s="194" t="s">
        <v>1303</v>
      </c>
    </row>
    <row r="183" spans="1:9" ht="114.75" x14ac:dyDescent="0.2">
      <c r="A183" s="45">
        <v>171</v>
      </c>
      <c r="B183" s="195" t="s">
        <v>1304</v>
      </c>
      <c r="C183" s="196" t="s">
        <v>689</v>
      </c>
      <c r="D183" s="197" t="s">
        <v>1305</v>
      </c>
      <c r="E183" s="198">
        <v>2716</v>
      </c>
      <c r="F183" s="198" t="s">
        <v>1021</v>
      </c>
      <c r="G183" s="198">
        <v>1</v>
      </c>
      <c r="H183" s="198" t="s">
        <v>1306</v>
      </c>
      <c r="I183" s="199"/>
    </row>
    <row r="184" spans="1:9" ht="13.5" x14ac:dyDescent="0.2">
      <c r="A184" s="45">
        <v>172</v>
      </c>
      <c r="B184" s="195" t="s">
        <v>3522</v>
      </c>
      <c r="C184" s="196" t="s">
        <v>676</v>
      </c>
      <c r="D184" s="197" t="s">
        <v>3514</v>
      </c>
      <c r="E184" s="198">
        <v>29950</v>
      </c>
      <c r="F184" s="198" t="s">
        <v>3594</v>
      </c>
      <c r="G184" s="198">
        <v>6</v>
      </c>
      <c r="H184" s="198" t="s">
        <v>3557</v>
      </c>
      <c r="I184" s="199" t="s">
        <v>3593</v>
      </c>
    </row>
    <row r="185" spans="1:9" ht="27" x14ac:dyDescent="0.2">
      <c r="A185" s="45">
        <v>173</v>
      </c>
      <c r="B185" s="195" t="s">
        <v>3523</v>
      </c>
      <c r="C185" s="196" t="s">
        <v>3356</v>
      </c>
      <c r="D185" s="197" t="s">
        <v>3513</v>
      </c>
      <c r="E185" s="198">
        <v>790</v>
      </c>
      <c r="F185" s="198" t="s">
        <v>736</v>
      </c>
      <c r="G185" s="198">
        <v>6</v>
      </c>
      <c r="H185" s="198" t="s">
        <v>3558</v>
      </c>
      <c r="I185" s="199" t="s">
        <v>3593</v>
      </c>
    </row>
    <row r="186" spans="1:9" ht="13.5" x14ac:dyDescent="0.2">
      <c r="A186" s="45">
        <v>174</v>
      </c>
      <c r="B186" s="195" t="s">
        <v>3524</v>
      </c>
      <c r="C186" s="196" t="s">
        <v>676</v>
      </c>
      <c r="D186" s="197" t="s">
        <v>3512</v>
      </c>
      <c r="E186" s="198">
        <v>12730</v>
      </c>
      <c r="F186" s="198" t="s">
        <v>3595</v>
      </c>
      <c r="G186" s="198">
        <v>6</v>
      </c>
      <c r="H186" s="198" t="s">
        <v>3559</v>
      </c>
      <c r="I186" s="199" t="s">
        <v>3593</v>
      </c>
    </row>
    <row r="187" spans="1:9" ht="13.5" x14ac:dyDescent="0.2">
      <c r="A187" s="45">
        <v>175</v>
      </c>
      <c r="B187" s="195" t="s">
        <v>3525</v>
      </c>
      <c r="C187" s="196" t="s">
        <v>676</v>
      </c>
      <c r="D187" s="197" t="s">
        <v>3513</v>
      </c>
      <c r="E187" s="198">
        <v>39330</v>
      </c>
      <c r="F187" s="198"/>
      <c r="G187" s="198">
        <v>6</v>
      </c>
      <c r="H187" s="198" t="s">
        <v>3560</v>
      </c>
      <c r="I187" s="199" t="s">
        <v>3593</v>
      </c>
    </row>
    <row r="188" spans="1:9" ht="27" x14ac:dyDescent="0.2">
      <c r="A188" s="45">
        <v>176</v>
      </c>
      <c r="B188" s="195" t="s">
        <v>3526</v>
      </c>
      <c r="C188" s="196" t="s">
        <v>645</v>
      </c>
      <c r="D188" s="197" t="s">
        <v>3515</v>
      </c>
      <c r="E188" s="198">
        <v>238520</v>
      </c>
      <c r="F188" s="198" t="s">
        <v>3597</v>
      </c>
      <c r="G188" s="198">
        <v>6</v>
      </c>
      <c r="H188" s="198" t="s">
        <v>3561</v>
      </c>
      <c r="I188" s="199" t="s">
        <v>3593</v>
      </c>
    </row>
    <row r="189" spans="1:9" ht="27" x14ac:dyDescent="0.2">
      <c r="A189" s="45">
        <v>177</v>
      </c>
      <c r="B189" s="195" t="s">
        <v>3527</v>
      </c>
      <c r="C189" s="196" t="s">
        <v>645</v>
      </c>
      <c r="D189" s="197" t="s">
        <v>3512</v>
      </c>
      <c r="E189" s="198">
        <v>7610</v>
      </c>
      <c r="F189" s="198" t="s">
        <v>3598</v>
      </c>
      <c r="G189" s="198">
        <v>6</v>
      </c>
      <c r="H189" s="198" t="s">
        <v>3562</v>
      </c>
      <c r="I189" s="199" t="s">
        <v>3593</v>
      </c>
    </row>
    <row r="190" spans="1:9" ht="27" x14ac:dyDescent="0.2">
      <c r="A190" s="45">
        <v>178</v>
      </c>
      <c r="B190" s="195" t="s">
        <v>3528</v>
      </c>
      <c r="C190" s="196" t="s">
        <v>645</v>
      </c>
      <c r="D190" s="197" t="s">
        <v>3512</v>
      </c>
      <c r="E190" s="198">
        <v>21210</v>
      </c>
      <c r="F190" s="198" t="s">
        <v>3599</v>
      </c>
      <c r="G190" s="198">
        <v>6</v>
      </c>
      <c r="H190" s="198" t="s">
        <v>3563</v>
      </c>
      <c r="I190" s="199" t="s">
        <v>3593</v>
      </c>
    </row>
    <row r="191" spans="1:9" ht="27" x14ac:dyDescent="0.2">
      <c r="A191" s="45">
        <v>179</v>
      </c>
      <c r="B191" s="195" t="s">
        <v>3529</v>
      </c>
      <c r="C191" s="196" t="s">
        <v>645</v>
      </c>
      <c r="D191" s="197" t="s">
        <v>3512</v>
      </c>
      <c r="E191" s="198">
        <v>19750</v>
      </c>
      <c r="F191" s="198" t="s">
        <v>3600</v>
      </c>
      <c r="G191" s="198">
        <v>6</v>
      </c>
      <c r="H191" s="198" t="s">
        <v>3564</v>
      </c>
      <c r="I191" s="199" t="s">
        <v>3593</v>
      </c>
    </row>
    <row r="192" spans="1:9" ht="13.5" x14ac:dyDescent="0.2">
      <c r="A192" s="45">
        <v>180</v>
      </c>
      <c r="B192" s="195" t="s">
        <v>3530</v>
      </c>
      <c r="C192" s="196" t="s">
        <v>648</v>
      </c>
      <c r="D192" s="197" t="s">
        <v>3514</v>
      </c>
      <c r="E192" s="198">
        <v>212570</v>
      </c>
      <c r="F192" s="198" t="s">
        <v>3601</v>
      </c>
      <c r="G192" s="198">
        <v>6</v>
      </c>
      <c r="H192" s="198" t="s">
        <v>3565</v>
      </c>
      <c r="I192" s="199" t="s">
        <v>3593</v>
      </c>
    </row>
    <row r="193" spans="1:9" ht="13.5" x14ac:dyDescent="0.2">
      <c r="A193" s="45">
        <v>181</v>
      </c>
      <c r="B193" s="195" t="s">
        <v>3531</v>
      </c>
      <c r="C193" s="196" t="s">
        <v>687</v>
      </c>
      <c r="D193" s="197" t="s">
        <v>3517</v>
      </c>
      <c r="E193" s="198">
        <v>425800</v>
      </c>
      <c r="F193" s="198" t="s">
        <v>3602</v>
      </c>
      <c r="G193" s="198">
        <v>6</v>
      </c>
      <c r="H193" s="198" t="s">
        <v>3566</v>
      </c>
      <c r="I193" s="199" t="s">
        <v>3593</v>
      </c>
    </row>
    <row r="194" spans="1:9" ht="13.5" x14ac:dyDescent="0.2">
      <c r="A194" s="45">
        <v>182</v>
      </c>
      <c r="B194" s="195" t="s">
        <v>3532</v>
      </c>
      <c r="C194" s="196" t="s">
        <v>678</v>
      </c>
      <c r="D194" s="197" t="s">
        <v>3513</v>
      </c>
      <c r="E194" s="198">
        <v>226310</v>
      </c>
      <c r="F194" s="198" t="s">
        <v>3596</v>
      </c>
      <c r="G194" s="198">
        <v>6</v>
      </c>
      <c r="H194" s="198" t="s">
        <v>3567</v>
      </c>
      <c r="I194" s="199" t="s">
        <v>3593</v>
      </c>
    </row>
    <row r="195" spans="1:9" ht="13.5" x14ac:dyDescent="0.2">
      <c r="A195" s="45">
        <v>183</v>
      </c>
      <c r="B195" s="195" t="s">
        <v>3533</v>
      </c>
      <c r="C195" s="196" t="s">
        <v>722</v>
      </c>
      <c r="D195" s="197" t="s">
        <v>3517</v>
      </c>
      <c r="E195" s="198">
        <v>153880</v>
      </c>
      <c r="F195" s="198" t="s">
        <v>3603</v>
      </c>
      <c r="G195" s="198">
        <v>6</v>
      </c>
      <c r="H195" s="198" t="s">
        <v>3568</v>
      </c>
      <c r="I195" s="199" t="s">
        <v>3593</v>
      </c>
    </row>
    <row r="196" spans="1:9" ht="27" x14ac:dyDescent="0.2">
      <c r="A196" s="45">
        <v>184</v>
      </c>
      <c r="B196" s="195" t="s">
        <v>3534</v>
      </c>
      <c r="C196" s="196" t="s">
        <v>662</v>
      </c>
      <c r="D196" s="197" t="s">
        <v>3514</v>
      </c>
      <c r="E196" s="198">
        <v>51580</v>
      </c>
      <c r="F196" s="198" t="s">
        <v>3598</v>
      </c>
      <c r="G196" s="198">
        <v>6</v>
      </c>
      <c r="H196" s="198" t="s">
        <v>3569</v>
      </c>
      <c r="I196" s="199" t="s">
        <v>3593</v>
      </c>
    </row>
    <row r="197" spans="1:9" ht="27" x14ac:dyDescent="0.2">
      <c r="A197" s="45">
        <v>185</v>
      </c>
      <c r="B197" s="195" t="s">
        <v>3535</v>
      </c>
      <c r="C197" s="196" t="s">
        <v>682</v>
      </c>
      <c r="D197" s="197" t="s">
        <v>3512</v>
      </c>
      <c r="E197" s="198">
        <v>8800</v>
      </c>
      <c r="F197" s="198" t="s">
        <v>834</v>
      </c>
      <c r="G197" s="198">
        <v>6</v>
      </c>
      <c r="H197" s="198" t="s">
        <v>3570</v>
      </c>
      <c r="I197" s="199" t="s">
        <v>3593</v>
      </c>
    </row>
    <row r="198" spans="1:9" ht="27" x14ac:dyDescent="0.2">
      <c r="A198" s="45">
        <v>186</v>
      </c>
      <c r="B198" s="195" t="s">
        <v>3521</v>
      </c>
      <c r="C198" s="196" t="s">
        <v>682</v>
      </c>
      <c r="D198" s="197" t="s">
        <v>3521</v>
      </c>
      <c r="E198" s="198">
        <v>5540</v>
      </c>
      <c r="F198" s="198" t="s">
        <v>3604</v>
      </c>
      <c r="G198" s="198">
        <v>6</v>
      </c>
      <c r="H198" s="198" t="s">
        <v>3571</v>
      </c>
      <c r="I198" s="199" t="s">
        <v>3593</v>
      </c>
    </row>
    <row r="199" spans="1:9" ht="27" x14ac:dyDescent="0.2">
      <c r="A199" s="45">
        <v>187</v>
      </c>
      <c r="B199" s="195" t="s">
        <v>3536</v>
      </c>
      <c r="C199" s="196" t="s">
        <v>682</v>
      </c>
      <c r="D199" s="197" t="s">
        <v>3512</v>
      </c>
      <c r="E199" s="198">
        <v>5890</v>
      </c>
      <c r="F199" s="198" t="s">
        <v>3604</v>
      </c>
      <c r="G199" s="198">
        <v>6</v>
      </c>
      <c r="H199" s="198" t="s">
        <v>3572</v>
      </c>
      <c r="I199" s="199" t="s">
        <v>3593</v>
      </c>
    </row>
    <row r="200" spans="1:9" ht="27" x14ac:dyDescent="0.2">
      <c r="A200" s="45">
        <v>188</v>
      </c>
      <c r="B200" s="195" t="s">
        <v>3537</v>
      </c>
      <c r="C200" s="196" t="s">
        <v>642</v>
      </c>
      <c r="D200" s="197" t="s">
        <v>3518</v>
      </c>
      <c r="E200" s="198">
        <v>90000</v>
      </c>
      <c r="F200" s="198">
        <v>2014</v>
      </c>
      <c r="G200" s="198">
        <v>6</v>
      </c>
      <c r="H200" s="198" t="s">
        <v>3573</v>
      </c>
      <c r="I200" s="199" t="s">
        <v>3593</v>
      </c>
    </row>
    <row r="201" spans="1:9" ht="40.5" x14ac:dyDescent="0.2">
      <c r="A201" s="45">
        <v>189</v>
      </c>
      <c r="B201" s="195" t="s">
        <v>3538</v>
      </c>
      <c r="C201" s="196" t="s">
        <v>3356</v>
      </c>
      <c r="D201" s="197" t="s">
        <v>3520</v>
      </c>
      <c r="E201" s="198">
        <v>50630</v>
      </c>
      <c r="F201" s="198">
        <v>2014</v>
      </c>
      <c r="G201" s="198">
        <v>6</v>
      </c>
      <c r="H201" s="198" t="s">
        <v>3574</v>
      </c>
      <c r="I201" s="199" t="s">
        <v>3593</v>
      </c>
    </row>
    <row r="202" spans="1:9" ht="27" x14ac:dyDescent="0.2">
      <c r="A202" s="45">
        <v>190</v>
      </c>
      <c r="B202" s="195" t="s">
        <v>3539</v>
      </c>
      <c r="C202" s="196" t="s">
        <v>3356</v>
      </c>
      <c r="D202" s="197" t="s">
        <v>3518</v>
      </c>
      <c r="E202" s="198">
        <v>80000</v>
      </c>
      <c r="F202" s="198" t="s">
        <v>748</v>
      </c>
      <c r="G202" s="198">
        <v>6</v>
      </c>
      <c r="H202" s="198" t="s">
        <v>3575</v>
      </c>
      <c r="I202" s="199" t="s">
        <v>3593</v>
      </c>
    </row>
    <row r="203" spans="1:9" ht="27" x14ac:dyDescent="0.2">
      <c r="A203" s="45">
        <v>191</v>
      </c>
      <c r="B203" s="195" t="s">
        <v>3540</v>
      </c>
      <c r="C203" s="196" t="s">
        <v>689</v>
      </c>
      <c r="D203" s="197" t="s">
        <v>3512</v>
      </c>
      <c r="E203" s="198">
        <v>10650</v>
      </c>
      <c r="F203" s="198" t="s">
        <v>1025</v>
      </c>
      <c r="G203" s="198">
        <v>6</v>
      </c>
      <c r="H203" s="198" t="s">
        <v>3576</v>
      </c>
      <c r="I203" s="199" t="s">
        <v>3593</v>
      </c>
    </row>
    <row r="204" spans="1:9" ht="13.5" x14ac:dyDescent="0.2">
      <c r="A204" s="45">
        <v>192</v>
      </c>
      <c r="B204" s="195" t="s">
        <v>3541</v>
      </c>
      <c r="C204" s="196" t="s">
        <v>722</v>
      </c>
      <c r="D204" s="197" t="s">
        <v>3512</v>
      </c>
      <c r="E204" s="198">
        <v>17760</v>
      </c>
      <c r="F204" s="198" t="s">
        <v>3598</v>
      </c>
      <c r="G204" s="198">
        <v>6</v>
      </c>
      <c r="H204" s="198" t="s">
        <v>3577</v>
      </c>
      <c r="I204" s="199" t="s">
        <v>3593</v>
      </c>
    </row>
    <row r="205" spans="1:9" ht="27" x14ac:dyDescent="0.2">
      <c r="A205" s="45">
        <v>193</v>
      </c>
      <c r="B205" s="195" t="s">
        <v>3542</v>
      </c>
      <c r="C205" s="196" t="s">
        <v>722</v>
      </c>
      <c r="D205" s="197" t="s">
        <v>3512</v>
      </c>
      <c r="E205" s="198">
        <v>9620</v>
      </c>
      <c r="F205" s="198" t="s">
        <v>3598</v>
      </c>
      <c r="G205" s="198">
        <v>6</v>
      </c>
      <c r="H205" s="198" t="s">
        <v>3578</v>
      </c>
      <c r="I205" s="199" t="s">
        <v>3593</v>
      </c>
    </row>
    <row r="206" spans="1:9" ht="27" x14ac:dyDescent="0.2">
      <c r="A206" s="45">
        <v>194</v>
      </c>
      <c r="B206" s="195" t="s">
        <v>3543</v>
      </c>
      <c r="C206" s="196" t="s">
        <v>722</v>
      </c>
      <c r="D206" s="197" t="s">
        <v>3512</v>
      </c>
      <c r="E206" s="198">
        <v>4500</v>
      </c>
      <c r="F206" s="198" t="s">
        <v>3598</v>
      </c>
      <c r="G206" s="198">
        <v>6</v>
      </c>
      <c r="H206" s="198" t="s">
        <v>3579</v>
      </c>
      <c r="I206" s="199" t="s">
        <v>3593</v>
      </c>
    </row>
    <row r="207" spans="1:9" ht="54" x14ac:dyDescent="0.2">
      <c r="A207" s="45">
        <v>195</v>
      </c>
      <c r="B207" s="195" t="s">
        <v>3544</v>
      </c>
      <c r="C207" s="196" t="s">
        <v>722</v>
      </c>
      <c r="D207" s="197" t="s">
        <v>3512</v>
      </c>
      <c r="E207" s="198">
        <v>5130</v>
      </c>
      <c r="F207" s="222">
        <v>2016</v>
      </c>
      <c r="G207" s="198">
        <v>6</v>
      </c>
      <c r="H207" s="198" t="s">
        <v>3580</v>
      </c>
      <c r="I207" s="199" t="s">
        <v>3593</v>
      </c>
    </row>
    <row r="208" spans="1:9" ht="13.5" x14ac:dyDescent="0.2">
      <c r="A208" s="45">
        <v>196</v>
      </c>
      <c r="B208" s="195" t="s">
        <v>3545</v>
      </c>
      <c r="C208" s="196" t="s">
        <v>722</v>
      </c>
      <c r="D208" s="197" t="s">
        <v>3512</v>
      </c>
      <c r="E208" s="198">
        <v>2970</v>
      </c>
      <c r="F208" s="222">
        <v>2016</v>
      </c>
      <c r="G208" s="198">
        <v>6</v>
      </c>
      <c r="H208" s="198" t="s">
        <v>3581</v>
      </c>
      <c r="I208" s="199" t="s">
        <v>3593</v>
      </c>
    </row>
    <row r="209" spans="1:9" ht="27" x14ac:dyDescent="0.2">
      <c r="A209" s="45">
        <v>197</v>
      </c>
      <c r="B209" s="195" t="s">
        <v>3546</v>
      </c>
      <c r="C209" s="196" t="s">
        <v>665</v>
      </c>
      <c r="D209" s="197" t="s">
        <v>3519</v>
      </c>
      <c r="E209" s="198">
        <v>8340</v>
      </c>
      <c r="F209" s="198" t="s">
        <v>3598</v>
      </c>
      <c r="G209" s="198">
        <v>6</v>
      </c>
      <c r="H209" s="198" t="s">
        <v>3582</v>
      </c>
      <c r="I209" s="199" t="s">
        <v>3593</v>
      </c>
    </row>
    <row r="210" spans="1:9" ht="27" x14ac:dyDescent="0.2">
      <c r="A210" s="45">
        <v>198</v>
      </c>
      <c r="B210" s="195" t="s">
        <v>3547</v>
      </c>
      <c r="C210" s="196" t="s">
        <v>1010</v>
      </c>
      <c r="D210" s="197" t="s">
        <v>3519</v>
      </c>
      <c r="E210" s="198">
        <v>5710</v>
      </c>
      <c r="F210" s="198" t="s">
        <v>748</v>
      </c>
      <c r="G210" s="198">
        <v>6</v>
      </c>
      <c r="H210" s="198" t="s">
        <v>3583</v>
      </c>
      <c r="I210" s="199" t="s">
        <v>3593</v>
      </c>
    </row>
    <row r="211" spans="1:9" ht="27" x14ac:dyDescent="0.2">
      <c r="A211" s="45">
        <v>199</v>
      </c>
      <c r="B211" s="195" t="s">
        <v>3548</v>
      </c>
      <c r="C211" s="196" t="s">
        <v>722</v>
      </c>
      <c r="D211" s="197" t="s">
        <v>3512</v>
      </c>
      <c r="E211" s="198">
        <v>2900</v>
      </c>
      <c r="F211" s="198" t="s">
        <v>3605</v>
      </c>
      <c r="G211" s="198">
        <v>6</v>
      </c>
      <c r="H211" s="198" t="s">
        <v>3584</v>
      </c>
      <c r="I211" s="199" t="s">
        <v>3593</v>
      </c>
    </row>
    <row r="212" spans="1:9" ht="40.5" x14ac:dyDescent="0.2">
      <c r="A212" s="45">
        <v>200</v>
      </c>
      <c r="B212" s="195" t="s">
        <v>3549</v>
      </c>
      <c r="C212" s="196" t="s">
        <v>3356</v>
      </c>
      <c r="D212" s="197" t="s">
        <v>3513</v>
      </c>
      <c r="E212" s="198">
        <v>156590</v>
      </c>
      <c r="F212" s="198" t="s">
        <v>3606</v>
      </c>
      <c r="G212" s="198">
        <v>6</v>
      </c>
      <c r="H212" s="198" t="s">
        <v>3585</v>
      </c>
      <c r="I212" s="199" t="s">
        <v>3593</v>
      </c>
    </row>
    <row r="213" spans="1:9" ht="40.5" x14ac:dyDescent="0.2">
      <c r="A213" s="45">
        <v>201</v>
      </c>
      <c r="B213" s="195" t="s">
        <v>3550</v>
      </c>
      <c r="C213" s="196" t="s">
        <v>675</v>
      </c>
      <c r="D213" s="197" t="s">
        <v>3517</v>
      </c>
      <c r="E213" s="198">
        <v>21690</v>
      </c>
      <c r="F213" s="198" t="s">
        <v>3606</v>
      </c>
      <c r="G213" s="198">
        <v>6</v>
      </c>
      <c r="H213" s="198" t="s">
        <v>3586</v>
      </c>
      <c r="I213" s="199" t="s">
        <v>3593</v>
      </c>
    </row>
    <row r="214" spans="1:9" ht="27" x14ac:dyDescent="0.2">
      <c r="A214" s="45">
        <v>202</v>
      </c>
      <c r="B214" s="195" t="s">
        <v>3551</v>
      </c>
      <c r="C214" s="196" t="s">
        <v>675</v>
      </c>
      <c r="D214" s="197" t="s">
        <v>3512</v>
      </c>
      <c r="E214" s="198">
        <v>52080</v>
      </c>
      <c r="F214" s="198" t="s">
        <v>3606</v>
      </c>
      <c r="G214" s="198">
        <v>6</v>
      </c>
      <c r="H214" s="198" t="s">
        <v>3587</v>
      </c>
      <c r="I214" s="199" t="s">
        <v>3593</v>
      </c>
    </row>
    <row r="215" spans="1:9" ht="27" x14ac:dyDescent="0.2">
      <c r="A215" s="45">
        <v>203</v>
      </c>
      <c r="B215" s="195" t="s">
        <v>3552</v>
      </c>
      <c r="C215" s="196" t="s">
        <v>675</v>
      </c>
      <c r="D215" s="197" t="s">
        <v>3512</v>
      </c>
      <c r="E215" s="198">
        <v>98230</v>
      </c>
      <c r="F215" s="198" t="s">
        <v>3607</v>
      </c>
      <c r="G215" s="198">
        <v>6</v>
      </c>
      <c r="H215" s="198" t="s">
        <v>3588</v>
      </c>
      <c r="I215" s="199" t="s">
        <v>3593</v>
      </c>
    </row>
    <row r="216" spans="1:9" ht="13.5" x14ac:dyDescent="0.2">
      <c r="A216" s="45">
        <v>204</v>
      </c>
      <c r="B216" s="195" t="s">
        <v>3553</v>
      </c>
      <c r="C216" s="196" t="s">
        <v>722</v>
      </c>
      <c r="D216" s="197" t="s">
        <v>3517</v>
      </c>
      <c r="E216" s="198">
        <v>118860</v>
      </c>
      <c r="F216" s="198" t="s">
        <v>3608</v>
      </c>
      <c r="G216" s="198">
        <v>6</v>
      </c>
      <c r="H216" s="198" t="s">
        <v>3589</v>
      </c>
      <c r="I216" s="199" t="s">
        <v>3593</v>
      </c>
    </row>
    <row r="217" spans="1:9" ht="13.5" x14ac:dyDescent="0.2">
      <c r="A217" s="45">
        <v>205</v>
      </c>
      <c r="B217" s="195" t="s">
        <v>3554</v>
      </c>
      <c r="C217" s="196" t="s">
        <v>644</v>
      </c>
      <c r="D217" s="197" t="s">
        <v>3512</v>
      </c>
      <c r="E217" s="198">
        <v>14300</v>
      </c>
      <c r="F217" s="198" t="s">
        <v>3606</v>
      </c>
      <c r="G217" s="198">
        <v>6</v>
      </c>
      <c r="H217" s="198" t="s">
        <v>3590</v>
      </c>
      <c r="I217" s="199" t="s">
        <v>3593</v>
      </c>
    </row>
    <row r="218" spans="1:9" ht="13.5" x14ac:dyDescent="0.2">
      <c r="A218" s="45">
        <v>206</v>
      </c>
      <c r="B218" s="195" t="s">
        <v>3555</v>
      </c>
      <c r="C218" s="196" t="s">
        <v>644</v>
      </c>
      <c r="D218" s="197" t="s">
        <v>3512</v>
      </c>
      <c r="E218" s="198">
        <v>85770</v>
      </c>
      <c r="F218" s="198" t="s">
        <v>3606</v>
      </c>
      <c r="G218" s="198">
        <v>6</v>
      </c>
      <c r="H218" s="198" t="s">
        <v>3591</v>
      </c>
      <c r="I218" s="199" t="s">
        <v>3593</v>
      </c>
    </row>
    <row r="219" spans="1:9" ht="40.5" x14ac:dyDescent="0.2">
      <c r="A219" s="45">
        <v>207</v>
      </c>
      <c r="B219" s="195" t="s">
        <v>3556</v>
      </c>
      <c r="C219" s="196" t="s">
        <v>3356</v>
      </c>
      <c r="D219" s="197" t="s">
        <v>3516</v>
      </c>
      <c r="E219" s="198">
        <v>510</v>
      </c>
      <c r="F219" s="198">
        <v>2016</v>
      </c>
      <c r="G219" s="198">
        <v>6</v>
      </c>
      <c r="H219" s="198" t="s">
        <v>3592</v>
      </c>
      <c r="I219" s="199" t="s">
        <v>3593</v>
      </c>
    </row>
    <row r="220" spans="1:9" ht="27" x14ac:dyDescent="0.2">
      <c r="A220" s="45">
        <v>208</v>
      </c>
      <c r="B220" s="195" t="s">
        <v>1307</v>
      </c>
      <c r="C220" s="196" t="s">
        <v>689</v>
      </c>
      <c r="D220" s="197" t="s">
        <v>1308</v>
      </c>
      <c r="E220" s="198">
        <v>6460</v>
      </c>
      <c r="F220" s="198" t="s">
        <v>748</v>
      </c>
      <c r="G220" s="198">
        <v>1</v>
      </c>
      <c r="H220" s="198" t="s">
        <v>1309</v>
      </c>
      <c r="I220" s="199"/>
    </row>
    <row r="221" spans="1:9" ht="140.25" x14ac:dyDescent="0.2">
      <c r="A221" s="45">
        <v>209</v>
      </c>
      <c r="B221" s="195" t="s">
        <v>1371</v>
      </c>
      <c r="C221" s="196" t="s">
        <v>676</v>
      </c>
      <c r="D221" s="197" t="s">
        <v>3436</v>
      </c>
      <c r="E221" s="209">
        <v>215215</v>
      </c>
      <c r="F221" s="198" t="s">
        <v>3457</v>
      </c>
      <c r="G221" s="198">
        <v>8</v>
      </c>
      <c r="H221" s="198" t="s">
        <v>1310</v>
      </c>
      <c r="I221" s="208"/>
    </row>
    <row r="222" spans="1:9" ht="153" x14ac:dyDescent="0.2">
      <c r="A222" s="45">
        <v>210</v>
      </c>
      <c r="B222" s="195" t="s">
        <v>1372</v>
      </c>
      <c r="C222" s="196" t="s">
        <v>1010</v>
      </c>
      <c r="D222" s="197" t="s">
        <v>3435</v>
      </c>
      <c r="E222" s="209">
        <v>150193</v>
      </c>
      <c r="F222" s="198" t="s">
        <v>3401</v>
      </c>
      <c r="G222" s="198">
        <v>8</v>
      </c>
      <c r="H222" s="198" t="s">
        <v>1311</v>
      </c>
      <c r="I222" s="208"/>
    </row>
    <row r="223" spans="1:9" ht="153" x14ac:dyDescent="0.2">
      <c r="A223" s="45">
        <v>211</v>
      </c>
      <c r="B223" s="195" t="s">
        <v>1373</v>
      </c>
      <c r="C223" s="196" t="s">
        <v>678</v>
      </c>
      <c r="D223" s="197" t="s">
        <v>3437</v>
      </c>
      <c r="E223" s="209">
        <v>132668</v>
      </c>
      <c r="F223" s="198" t="s">
        <v>3458</v>
      </c>
      <c r="G223" s="198">
        <v>8</v>
      </c>
      <c r="H223" s="198" t="s">
        <v>1312</v>
      </c>
      <c r="I223" s="208"/>
    </row>
    <row r="224" spans="1:9" ht="153" x14ac:dyDescent="0.2">
      <c r="A224" s="45">
        <v>212</v>
      </c>
      <c r="B224" s="195" t="s">
        <v>1374</v>
      </c>
      <c r="C224" s="196" t="s">
        <v>678</v>
      </c>
      <c r="D224" s="197" t="s">
        <v>3438</v>
      </c>
      <c r="E224" s="209">
        <v>111967</v>
      </c>
      <c r="F224" s="198" t="s">
        <v>3459</v>
      </c>
      <c r="G224" s="198">
        <v>8</v>
      </c>
      <c r="H224" s="198" t="s">
        <v>1313</v>
      </c>
      <c r="I224" s="208"/>
    </row>
    <row r="225" spans="1:9" ht="140.25" x14ac:dyDescent="0.2">
      <c r="A225" s="45">
        <v>214</v>
      </c>
      <c r="B225" s="195" t="s">
        <v>1375</v>
      </c>
      <c r="C225" s="196" t="s">
        <v>678</v>
      </c>
      <c r="D225" s="197" t="s">
        <v>3439</v>
      </c>
      <c r="E225" s="209">
        <v>5007</v>
      </c>
      <c r="F225" s="198" t="s">
        <v>3460</v>
      </c>
      <c r="G225" s="198">
        <v>8</v>
      </c>
      <c r="H225" s="198" t="s">
        <v>1314</v>
      </c>
      <c r="I225" s="208"/>
    </row>
    <row r="226" spans="1:9" ht="140.25" x14ac:dyDescent="0.2">
      <c r="A226" s="45">
        <v>215</v>
      </c>
      <c r="B226" s="195" t="s">
        <v>1376</v>
      </c>
      <c r="C226" s="196" t="s">
        <v>679</v>
      </c>
      <c r="D226" s="197" t="s">
        <v>3316</v>
      </c>
      <c r="E226" s="209">
        <v>45158</v>
      </c>
      <c r="F226" s="198" t="s">
        <v>3315</v>
      </c>
      <c r="G226" s="198">
        <v>8</v>
      </c>
      <c r="H226" s="198" t="s">
        <v>1315</v>
      </c>
      <c r="I226" s="208"/>
    </row>
    <row r="227" spans="1:9" ht="153" x14ac:dyDescent="0.2">
      <c r="A227" s="45">
        <v>216</v>
      </c>
      <c r="B227" s="195" t="s">
        <v>1377</v>
      </c>
      <c r="C227" s="196" t="s">
        <v>679</v>
      </c>
      <c r="D227" s="197" t="s">
        <v>3434</v>
      </c>
      <c r="E227" s="209">
        <v>53565</v>
      </c>
      <c r="F227" s="198" t="s">
        <v>3461</v>
      </c>
      <c r="G227" s="198">
        <v>8</v>
      </c>
      <c r="H227" s="198" t="s">
        <v>1316</v>
      </c>
      <c r="I227" s="208"/>
    </row>
    <row r="228" spans="1:9" ht="153" x14ac:dyDescent="0.2">
      <c r="A228" s="45">
        <v>217</v>
      </c>
      <c r="B228" s="195" t="s">
        <v>1378</v>
      </c>
      <c r="C228" s="196" t="s">
        <v>645</v>
      </c>
      <c r="D228" s="197" t="s">
        <v>3440</v>
      </c>
      <c r="E228" s="209">
        <v>57731</v>
      </c>
      <c r="F228" s="198" t="s">
        <v>3461</v>
      </c>
      <c r="G228" s="198">
        <v>8</v>
      </c>
      <c r="H228" s="198" t="s">
        <v>1317</v>
      </c>
      <c r="I228" s="208"/>
    </row>
    <row r="229" spans="1:9" ht="153" x14ac:dyDescent="0.2">
      <c r="A229" s="45">
        <v>218</v>
      </c>
      <c r="B229" s="195" t="s">
        <v>1379</v>
      </c>
      <c r="C229" s="196" t="s">
        <v>645</v>
      </c>
      <c r="D229" s="197" t="s">
        <v>3441</v>
      </c>
      <c r="E229" s="209">
        <v>35456</v>
      </c>
      <c r="F229" s="198" t="s">
        <v>3462</v>
      </c>
      <c r="G229" s="198">
        <v>8</v>
      </c>
      <c r="H229" s="198" t="s">
        <v>1318</v>
      </c>
      <c r="I229" s="208"/>
    </row>
    <row r="230" spans="1:9" ht="127.5" x14ac:dyDescent="0.2">
      <c r="A230" s="45">
        <v>219</v>
      </c>
      <c r="B230" s="195" t="s">
        <v>1380</v>
      </c>
      <c r="C230" s="196" t="s">
        <v>675</v>
      </c>
      <c r="D230" s="197" t="s">
        <v>3442</v>
      </c>
      <c r="E230" s="209">
        <v>17456</v>
      </c>
      <c r="F230" s="198" t="s">
        <v>3462</v>
      </c>
      <c r="G230" s="198">
        <v>8</v>
      </c>
      <c r="H230" s="198" t="s">
        <v>1319</v>
      </c>
      <c r="I230" s="208"/>
    </row>
    <row r="231" spans="1:9" ht="153" x14ac:dyDescent="0.2">
      <c r="A231" s="45">
        <v>220</v>
      </c>
      <c r="B231" s="195" t="s">
        <v>1381</v>
      </c>
      <c r="C231" s="196" t="s">
        <v>678</v>
      </c>
      <c r="D231" s="197" t="s">
        <v>3443</v>
      </c>
      <c r="E231" s="209">
        <v>19562</v>
      </c>
      <c r="F231" s="198" t="s">
        <v>3461</v>
      </c>
      <c r="G231" s="198">
        <v>8</v>
      </c>
      <c r="H231" s="198" t="s">
        <v>1320</v>
      </c>
      <c r="I231" s="208"/>
    </row>
    <row r="232" spans="1:9" ht="127.5" x14ac:dyDescent="0.2">
      <c r="A232" s="45">
        <v>221</v>
      </c>
      <c r="B232" s="195" t="s">
        <v>1382</v>
      </c>
      <c r="C232" s="196" t="s">
        <v>678</v>
      </c>
      <c r="D232" s="197" t="s">
        <v>3445</v>
      </c>
      <c r="E232" s="209">
        <v>19306</v>
      </c>
      <c r="F232" s="198" t="s">
        <v>3462</v>
      </c>
      <c r="G232" s="198">
        <v>8</v>
      </c>
      <c r="H232" s="198" t="s">
        <v>1321</v>
      </c>
      <c r="I232" s="208"/>
    </row>
    <row r="233" spans="1:9" ht="153" x14ac:dyDescent="0.2">
      <c r="A233" s="45">
        <v>222</v>
      </c>
      <c r="B233" s="195" t="s">
        <v>1383</v>
      </c>
      <c r="C233" s="196" t="s">
        <v>678</v>
      </c>
      <c r="D233" s="197" t="s">
        <v>3444</v>
      </c>
      <c r="E233" s="209">
        <v>43498</v>
      </c>
      <c r="F233" s="198" t="s">
        <v>3463</v>
      </c>
      <c r="G233" s="198">
        <v>8</v>
      </c>
      <c r="H233" s="198" t="s">
        <v>1322</v>
      </c>
      <c r="I233" s="208"/>
    </row>
    <row r="234" spans="1:9" ht="153" x14ac:dyDescent="0.2">
      <c r="A234" s="45">
        <v>223</v>
      </c>
      <c r="B234" s="195" t="s">
        <v>1384</v>
      </c>
      <c r="C234" s="196" t="s">
        <v>676</v>
      </c>
      <c r="D234" s="197" t="s">
        <v>3446</v>
      </c>
      <c r="E234" s="209">
        <v>102779</v>
      </c>
      <c r="F234" s="198" t="s">
        <v>3462</v>
      </c>
      <c r="G234" s="198">
        <v>8</v>
      </c>
      <c r="H234" s="198" t="s">
        <v>1323</v>
      </c>
      <c r="I234" s="208"/>
    </row>
    <row r="235" spans="1:9" ht="153" x14ac:dyDescent="0.2">
      <c r="A235" s="45">
        <v>224</v>
      </c>
      <c r="B235" s="195" t="s">
        <v>1385</v>
      </c>
      <c r="C235" s="196" t="s">
        <v>3310</v>
      </c>
      <c r="D235" s="197" t="s">
        <v>3447</v>
      </c>
      <c r="E235" s="209">
        <v>37069</v>
      </c>
      <c r="F235" s="198" t="s">
        <v>3462</v>
      </c>
      <c r="G235" s="198">
        <v>8</v>
      </c>
      <c r="H235" s="198" t="s">
        <v>1324</v>
      </c>
      <c r="I235" s="208"/>
    </row>
    <row r="236" spans="1:9" ht="140.25" x14ac:dyDescent="0.2">
      <c r="A236" s="45">
        <v>225</v>
      </c>
      <c r="B236" s="195" t="s">
        <v>1386</v>
      </c>
      <c r="C236" s="196" t="s">
        <v>1278</v>
      </c>
      <c r="D236" s="197" t="s">
        <v>3448</v>
      </c>
      <c r="E236" s="209">
        <v>189808</v>
      </c>
      <c r="F236" s="198" t="s">
        <v>3458</v>
      </c>
      <c r="G236" s="198">
        <v>8</v>
      </c>
      <c r="H236" s="198" t="s">
        <v>1325</v>
      </c>
      <c r="I236" s="208"/>
    </row>
    <row r="237" spans="1:9" ht="140.25" x14ac:dyDescent="0.2">
      <c r="A237" s="45">
        <v>226</v>
      </c>
      <c r="B237" s="195" t="s">
        <v>1387</v>
      </c>
      <c r="C237" s="196" t="s">
        <v>644</v>
      </c>
      <c r="D237" s="197" t="s">
        <v>3449</v>
      </c>
      <c r="E237" s="209">
        <v>6582</v>
      </c>
      <c r="F237" s="198" t="s">
        <v>3464</v>
      </c>
      <c r="G237" s="198">
        <v>8</v>
      </c>
      <c r="H237" s="198" t="s">
        <v>1326</v>
      </c>
      <c r="I237" s="208"/>
    </row>
    <row r="238" spans="1:9" ht="153" x14ac:dyDescent="0.2">
      <c r="A238" s="45">
        <v>227</v>
      </c>
      <c r="B238" s="195" t="s">
        <v>1388</v>
      </c>
      <c r="C238" s="196" t="s">
        <v>3311</v>
      </c>
      <c r="D238" s="197" t="s">
        <v>3450</v>
      </c>
      <c r="E238" s="209">
        <v>5521</v>
      </c>
      <c r="F238" s="198" t="s">
        <v>3462</v>
      </c>
      <c r="G238" s="198">
        <v>8</v>
      </c>
      <c r="H238" s="198" t="s">
        <v>1327</v>
      </c>
      <c r="I238" s="208"/>
    </row>
    <row r="239" spans="1:9" ht="153" x14ac:dyDescent="0.2">
      <c r="A239" s="45">
        <v>228</v>
      </c>
      <c r="B239" s="195" t="s">
        <v>1389</v>
      </c>
      <c r="C239" s="196" t="s">
        <v>676</v>
      </c>
      <c r="D239" s="197" t="s">
        <v>3451</v>
      </c>
      <c r="E239" s="209">
        <v>91651</v>
      </c>
      <c r="F239" s="198" t="s">
        <v>3462</v>
      </c>
      <c r="G239" s="198">
        <v>8</v>
      </c>
      <c r="H239" s="198" t="s">
        <v>1328</v>
      </c>
      <c r="I239" s="208"/>
    </row>
    <row r="240" spans="1:9" ht="153" x14ac:dyDescent="0.2">
      <c r="A240" s="45">
        <v>229</v>
      </c>
      <c r="B240" s="195" t="s">
        <v>1390</v>
      </c>
      <c r="C240" s="196" t="s">
        <v>645</v>
      </c>
      <c r="D240" s="197" t="s">
        <v>3452</v>
      </c>
      <c r="E240" s="209">
        <v>43742</v>
      </c>
      <c r="F240" s="198" t="s">
        <v>3460</v>
      </c>
      <c r="G240" s="198">
        <v>8</v>
      </c>
      <c r="H240" s="198" t="s">
        <v>1329</v>
      </c>
      <c r="I240" s="208"/>
    </row>
    <row r="241" spans="1:9" ht="153" x14ac:dyDescent="0.2">
      <c r="A241" s="45">
        <v>230</v>
      </c>
      <c r="B241" s="195" t="s">
        <v>1391</v>
      </c>
      <c r="C241" s="196" t="s">
        <v>3312</v>
      </c>
      <c r="D241" s="197" t="s">
        <v>3453</v>
      </c>
      <c r="E241" s="209">
        <v>15880</v>
      </c>
      <c r="F241" s="198" t="s">
        <v>3461</v>
      </c>
      <c r="G241" s="198">
        <v>8</v>
      </c>
      <c r="H241" s="198" t="s">
        <v>1330</v>
      </c>
      <c r="I241" s="208"/>
    </row>
    <row r="242" spans="1:9" ht="38.25" x14ac:dyDescent="0.2">
      <c r="A242" s="45">
        <v>231</v>
      </c>
      <c r="B242" s="195" t="s">
        <v>1392</v>
      </c>
      <c r="C242" s="196" t="s">
        <v>681</v>
      </c>
      <c r="D242" s="197" t="s">
        <v>3454</v>
      </c>
      <c r="E242" s="209">
        <v>839715</v>
      </c>
      <c r="F242" s="198" t="s">
        <v>3465</v>
      </c>
      <c r="G242" s="198">
        <v>8</v>
      </c>
      <c r="H242" s="198" t="s">
        <v>1331</v>
      </c>
      <c r="I242" s="208"/>
    </row>
    <row r="243" spans="1:9" ht="51" x14ac:dyDescent="0.2">
      <c r="A243" s="45">
        <v>232</v>
      </c>
      <c r="B243" s="195" t="s">
        <v>1393</v>
      </c>
      <c r="C243" s="196" t="s">
        <v>678</v>
      </c>
      <c r="D243" s="197" t="s">
        <v>3455</v>
      </c>
      <c r="E243" s="209">
        <v>113868</v>
      </c>
      <c r="F243" s="198" t="s">
        <v>3462</v>
      </c>
      <c r="G243" s="198">
        <v>8</v>
      </c>
      <c r="H243" s="198" t="s">
        <v>1332</v>
      </c>
      <c r="I243" s="208"/>
    </row>
    <row r="244" spans="1:9" ht="38.25" x14ac:dyDescent="0.2">
      <c r="A244" s="45">
        <v>233</v>
      </c>
      <c r="B244" s="195" t="s">
        <v>1394</v>
      </c>
      <c r="C244" s="196" t="s">
        <v>678</v>
      </c>
      <c r="D244" s="197" t="s">
        <v>3456</v>
      </c>
      <c r="E244" s="209">
        <v>42330</v>
      </c>
      <c r="F244" s="198" t="s">
        <v>3462</v>
      </c>
      <c r="G244" s="198">
        <v>8</v>
      </c>
      <c r="H244" s="198" t="s">
        <v>1333</v>
      </c>
      <c r="I244" s="208"/>
    </row>
    <row r="245" spans="1:9" ht="153" x14ac:dyDescent="0.2">
      <c r="A245" s="45">
        <v>234</v>
      </c>
      <c r="B245" s="195" t="s">
        <v>1395</v>
      </c>
      <c r="C245" s="196" t="s">
        <v>679</v>
      </c>
      <c r="D245" s="197" t="s">
        <v>3466</v>
      </c>
      <c r="E245" s="209">
        <v>5242</v>
      </c>
      <c r="F245" s="198" t="s">
        <v>3464</v>
      </c>
      <c r="G245" s="198">
        <v>8</v>
      </c>
      <c r="H245" s="198" t="s">
        <v>1334</v>
      </c>
      <c r="I245" s="208"/>
    </row>
    <row r="246" spans="1:9" ht="153" x14ac:dyDescent="0.2">
      <c r="A246" s="45">
        <v>235</v>
      </c>
      <c r="B246" s="195" t="s">
        <v>1396</v>
      </c>
      <c r="C246" s="196" t="s">
        <v>675</v>
      </c>
      <c r="D246" s="197" t="s">
        <v>3467</v>
      </c>
      <c r="E246" s="209">
        <v>89284</v>
      </c>
      <c r="F246" s="198" t="s">
        <v>3458</v>
      </c>
      <c r="G246" s="198">
        <v>8</v>
      </c>
      <c r="H246" s="198" t="s">
        <v>1335</v>
      </c>
      <c r="I246" s="208"/>
    </row>
    <row r="247" spans="1:9" ht="153" x14ac:dyDescent="0.2">
      <c r="A247" s="45">
        <v>236</v>
      </c>
      <c r="B247" s="195" t="s">
        <v>1397</v>
      </c>
      <c r="C247" s="196" t="s">
        <v>679</v>
      </c>
      <c r="D247" s="197" t="s">
        <v>3468</v>
      </c>
      <c r="E247" s="209">
        <v>4533</v>
      </c>
      <c r="F247" s="198">
        <v>2018</v>
      </c>
      <c r="G247" s="198">
        <v>8</v>
      </c>
      <c r="H247" s="198" t="s">
        <v>1336</v>
      </c>
      <c r="I247" s="208"/>
    </row>
    <row r="248" spans="1:9" ht="153" x14ac:dyDescent="0.2">
      <c r="A248" s="45">
        <v>237</v>
      </c>
      <c r="B248" s="195" t="s">
        <v>1398</v>
      </c>
      <c r="C248" s="196" t="s">
        <v>648</v>
      </c>
      <c r="D248" s="197" t="s">
        <v>3469</v>
      </c>
      <c r="E248" s="209">
        <v>216703</v>
      </c>
      <c r="F248" s="198" t="s">
        <v>3465</v>
      </c>
      <c r="G248" s="198">
        <v>8</v>
      </c>
      <c r="H248" s="198" t="s">
        <v>1337</v>
      </c>
      <c r="I248" s="208"/>
    </row>
    <row r="249" spans="1:9" ht="165.75" x14ac:dyDescent="0.2">
      <c r="A249" s="45">
        <v>238</v>
      </c>
      <c r="B249" s="195" t="s">
        <v>1399</v>
      </c>
      <c r="C249" s="196" t="s">
        <v>682</v>
      </c>
      <c r="D249" s="197" t="s">
        <v>3470</v>
      </c>
      <c r="E249" s="209">
        <v>6661</v>
      </c>
      <c r="F249" s="198" t="s">
        <v>3461</v>
      </c>
      <c r="G249" s="198">
        <v>8</v>
      </c>
      <c r="H249" s="198" t="s">
        <v>1338</v>
      </c>
      <c r="I249" s="208"/>
    </row>
    <row r="250" spans="1:9" ht="140.25" x14ac:dyDescent="0.2">
      <c r="A250" s="45">
        <v>239</v>
      </c>
      <c r="B250" s="195" t="s">
        <v>1400</v>
      </c>
      <c r="C250" s="196" t="s">
        <v>658</v>
      </c>
      <c r="D250" s="197" t="s">
        <v>3471</v>
      </c>
      <c r="E250" s="209">
        <v>16301</v>
      </c>
      <c r="F250" s="198" t="s">
        <v>3461</v>
      </c>
      <c r="G250" s="198">
        <v>8</v>
      </c>
      <c r="H250" s="198" t="s">
        <v>1339</v>
      </c>
      <c r="I250" s="208"/>
    </row>
    <row r="251" spans="1:9" ht="165.75" x14ac:dyDescent="0.2">
      <c r="A251" s="45">
        <v>240</v>
      </c>
      <c r="B251" s="195" t="s">
        <v>1401</v>
      </c>
      <c r="C251" s="196" t="s">
        <v>658</v>
      </c>
      <c r="D251" s="197" t="s">
        <v>3472</v>
      </c>
      <c r="E251" s="209">
        <v>22673</v>
      </c>
      <c r="F251" s="198" t="s">
        <v>3458</v>
      </c>
      <c r="G251" s="198">
        <v>8</v>
      </c>
      <c r="H251" s="198" t="s">
        <v>1340</v>
      </c>
      <c r="I251" s="208"/>
    </row>
    <row r="252" spans="1:9" ht="165.75" x14ac:dyDescent="0.2">
      <c r="A252" s="45">
        <v>241</v>
      </c>
      <c r="B252" s="195" t="s">
        <v>1402</v>
      </c>
      <c r="C252" s="196" t="s">
        <v>658</v>
      </c>
      <c r="D252" s="197" t="s">
        <v>3473</v>
      </c>
      <c r="E252" s="209">
        <v>47539</v>
      </c>
      <c r="F252" s="198" t="s">
        <v>3458</v>
      </c>
      <c r="G252" s="198">
        <v>8</v>
      </c>
      <c r="H252" s="198" t="s">
        <v>1341</v>
      </c>
      <c r="I252" s="208"/>
    </row>
    <row r="253" spans="1:9" ht="153" x14ac:dyDescent="0.2">
      <c r="A253" s="45">
        <v>242</v>
      </c>
      <c r="B253" s="195" t="s">
        <v>1403</v>
      </c>
      <c r="C253" s="196" t="s">
        <v>662</v>
      </c>
      <c r="D253" s="197" t="s">
        <v>3474</v>
      </c>
      <c r="E253" s="209">
        <v>1087972</v>
      </c>
      <c r="F253" s="198" t="s">
        <v>3458</v>
      </c>
      <c r="G253" s="198">
        <v>8</v>
      </c>
      <c r="H253" s="198" t="s">
        <v>1342</v>
      </c>
      <c r="I253" s="208"/>
    </row>
    <row r="254" spans="1:9" ht="153" x14ac:dyDescent="0.2">
      <c r="A254" s="45">
        <v>243</v>
      </c>
      <c r="B254" s="195" t="s">
        <v>1404</v>
      </c>
      <c r="C254" s="196" t="s">
        <v>665</v>
      </c>
      <c r="D254" s="197" t="s">
        <v>3475</v>
      </c>
      <c r="E254" s="209">
        <v>14963</v>
      </c>
      <c r="F254" s="198" t="s">
        <v>3458</v>
      </c>
      <c r="G254" s="198">
        <v>8</v>
      </c>
      <c r="H254" s="198" t="s">
        <v>1343</v>
      </c>
      <c r="I254" s="208"/>
    </row>
    <row r="255" spans="1:9" ht="140.25" x14ac:dyDescent="0.2">
      <c r="A255" s="45">
        <v>244</v>
      </c>
      <c r="B255" s="195" t="s">
        <v>1405</v>
      </c>
      <c r="C255" s="196" t="s">
        <v>665</v>
      </c>
      <c r="D255" s="197" t="s">
        <v>3476</v>
      </c>
      <c r="E255" s="209">
        <v>47566</v>
      </c>
      <c r="F255" s="198" t="s">
        <v>3462</v>
      </c>
      <c r="G255" s="198">
        <v>8</v>
      </c>
      <c r="H255" s="198" t="s">
        <v>1344</v>
      </c>
      <c r="I255" s="208"/>
    </row>
    <row r="256" spans="1:9" ht="153" x14ac:dyDescent="0.2">
      <c r="A256" s="45">
        <v>245</v>
      </c>
      <c r="B256" s="195" t="s">
        <v>1406</v>
      </c>
      <c r="C256" s="196" t="s">
        <v>1010</v>
      </c>
      <c r="D256" s="197" t="s">
        <v>3477</v>
      </c>
      <c r="E256" s="209">
        <v>44582</v>
      </c>
      <c r="F256" s="198" t="s">
        <v>3461</v>
      </c>
      <c r="G256" s="198">
        <v>8</v>
      </c>
      <c r="H256" s="198" t="s">
        <v>1345</v>
      </c>
      <c r="I256" s="208"/>
    </row>
    <row r="257" spans="1:9" ht="102" x14ac:dyDescent="0.2">
      <c r="A257" s="45">
        <v>246</v>
      </c>
      <c r="B257" s="195" t="s">
        <v>1407</v>
      </c>
      <c r="C257" s="196" t="s">
        <v>658</v>
      </c>
      <c r="D257" s="197" t="s">
        <v>3478</v>
      </c>
      <c r="E257" s="209">
        <v>4057</v>
      </c>
      <c r="F257" s="198" t="s">
        <v>3461</v>
      </c>
      <c r="G257" s="198">
        <v>8</v>
      </c>
      <c r="H257" s="198" t="s">
        <v>1346</v>
      </c>
      <c r="I257" s="208"/>
    </row>
    <row r="258" spans="1:9" ht="153" x14ac:dyDescent="0.2">
      <c r="A258" s="45">
        <v>247</v>
      </c>
      <c r="B258" s="195" t="s">
        <v>1408</v>
      </c>
      <c r="C258" s="196" t="s">
        <v>662</v>
      </c>
      <c r="D258" s="197" t="s">
        <v>3479</v>
      </c>
      <c r="E258" s="209">
        <v>30257</v>
      </c>
      <c r="F258" s="198" t="s">
        <v>3462</v>
      </c>
      <c r="G258" s="198">
        <v>8</v>
      </c>
      <c r="H258" s="198" t="s">
        <v>1347</v>
      </c>
      <c r="I258" s="208"/>
    </row>
    <row r="259" spans="1:9" ht="153" x14ac:dyDescent="0.2">
      <c r="A259" s="45">
        <v>248</v>
      </c>
      <c r="B259" s="195" t="s">
        <v>1409</v>
      </c>
      <c r="C259" s="196" t="s">
        <v>665</v>
      </c>
      <c r="D259" s="197" t="s">
        <v>3480</v>
      </c>
      <c r="E259" s="209">
        <v>192700</v>
      </c>
      <c r="F259" s="198" t="s">
        <v>3460</v>
      </c>
      <c r="G259" s="198">
        <v>8</v>
      </c>
      <c r="H259" s="198" t="s">
        <v>1348</v>
      </c>
      <c r="I259" s="208"/>
    </row>
    <row r="260" spans="1:9" ht="153" x14ac:dyDescent="0.2">
      <c r="A260" s="45">
        <v>249</v>
      </c>
      <c r="B260" s="195" t="s">
        <v>1410</v>
      </c>
      <c r="C260" s="196" t="s">
        <v>1010</v>
      </c>
      <c r="D260" s="197" t="s">
        <v>3481</v>
      </c>
      <c r="E260" s="209">
        <v>15506</v>
      </c>
      <c r="F260" s="198" t="s">
        <v>3462</v>
      </c>
      <c r="G260" s="198">
        <v>8</v>
      </c>
      <c r="H260" s="198" t="s">
        <v>1349</v>
      </c>
      <c r="I260" s="208"/>
    </row>
    <row r="261" spans="1:9" ht="153" x14ac:dyDescent="0.2">
      <c r="A261" s="45">
        <v>250</v>
      </c>
      <c r="B261" s="195" t="s">
        <v>1411</v>
      </c>
      <c r="C261" s="196" t="s">
        <v>678</v>
      </c>
      <c r="D261" s="197" t="s">
        <v>3482</v>
      </c>
      <c r="E261" s="209">
        <v>9485</v>
      </c>
      <c r="F261" s="198" t="s">
        <v>3458</v>
      </c>
      <c r="G261" s="198">
        <v>8</v>
      </c>
      <c r="H261" s="198" t="s">
        <v>1350</v>
      </c>
      <c r="I261" s="208"/>
    </row>
    <row r="262" spans="1:9" ht="153" x14ac:dyDescent="0.2">
      <c r="A262" s="45">
        <v>251</v>
      </c>
      <c r="B262" s="195" t="s">
        <v>1412</v>
      </c>
      <c r="C262" s="196" t="s">
        <v>662</v>
      </c>
      <c r="D262" s="197" t="s">
        <v>3483</v>
      </c>
      <c r="E262" s="209">
        <v>9293</v>
      </c>
      <c r="F262" s="198" t="s">
        <v>3460</v>
      </c>
      <c r="G262" s="198">
        <v>8</v>
      </c>
      <c r="H262" s="198" t="s">
        <v>1351</v>
      </c>
      <c r="I262" s="208"/>
    </row>
    <row r="263" spans="1:9" ht="153" x14ac:dyDescent="0.2">
      <c r="A263" s="45">
        <v>252</v>
      </c>
      <c r="B263" s="195" t="s">
        <v>1413</v>
      </c>
      <c r="C263" s="196" t="s">
        <v>645</v>
      </c>
      <c r="D263" s="197" t="s">
        <v>3484</v>
      </c>
      <c r="E263" s="209">
        <v>8251</v>
      </c>
      <c r="F263" s="198" t="s">
        <v>3458</v>
      </c>
      <c r="G263" s="198">
        <v>8</v>
      </c>
      <c r="H263" s="198" t="s">
        <v>1352</v>
      </c>
      <c r="I263" s="208"/>
    </row>
    <row r="264" spans="1:9" ht="153" x14ac:dyDescent="0.2">
      <c r="A264" s="45">
        <v>253</v>
      </c>
      <c r="B264" s="195" t="s">
        <v>1414</v>
      </c>
      <c r="C264" s="196" t="s">
        <v>665</v>
      </c>
      <c r="D264" s="197" t="s">
        <v>3485</v>
      </c>
      <c r="E264" s="209">
        <v>10470</v>
      </c>
      <c r="F264" s="198" t="s">
        <v>3458</v>
      </c>
      <c r="G264" s="198">
        <v>8</v>
      </c>
      <c r="H264" s="198" t="s">
        <v>1353</v>
      </c>
      <c r="I264" s="208"/>
    </row>
    <row r="265" spans="1:9" ht="153" x14ac:dyDescent="0.2">
      <c r="A265" s="45">
        <v>254</v>
      </c>
      <c r="B265" s="195" t="s">
        <v>1415</v>
      </c>
      <c r="C265" s="196" t="s">
        <v>1010</v>
      </c>
      <c r="D265" s="197" t="s">
        <v>3486</v>
      </c>
      <c r="E265" s="209">
        <v>5101</v>
      </c>
      <c r="F265" s="198" t="s">
        <v>3458</v>
      </c>
      <c r="G265" s="198">
        <v>8</v>
      </c>
      <c r="H265" s="198" t="s">
        <v>1354</v>
      </c>
      <c r="I265" s="208"/>
    </row>
    <row r="266" spans="1:9" ht="153" x14ac:dyDescent="0.2">
      <c r="A266" s="45">
        <v>255</v>
      </c>
      <c r="B266" s="195" t="s">
        <v>1416</v>
      </c>
      <c r="C266" s="196" t="s">
        <v>675</v>
      </c>
      <c r="D266" s="197" t="s">
        <v>3487</v>
      </c>
      <c r="E266" s="209">
        <v>458757</v>
      </c>
      <c r="F266" s="198" t="s">
        <v>3465</v>
      </c>
      <c r="G266" s="198">
        <v>8</v>
      </c>
      <c r="H266" s="198" t="s">
        <v>1355</v>
      </c>
      <c r="I266" s="208"/>
    </row>
    <row r="267" spans="1:9" ht="153" x14ac:dyDescent="0.2">
      <c r="A267" s="45">
        <v>256</v>
      </c>
      <c r="B267" s="195" t="s">
        <v>1417</v>
      </c>
      <c r="C267" s="196" t="s">
        <v>676</v>
      </c>
      <c r="D267" s="197" t="s">
        <v>3488</v>
      </c>
      <c r="E267" s="209">
        <v>280576</v>
      </c>
      <c r="F267" s="198" t="s">
        <v>3465</v>
      </c>
      <c r="G267" s="198">
        <v>8</v>
      </c>
      <c r="H267" s="198" t="s">
        <v>1356</v>
      </c>
      <c r="I267" s="208"/>
    </row>
    <row r="268" spans="1:9" ht="153" x14ac:dyDescent="0.2">
      <c r="A268" s="45">
        <v>257</v>
      </c>
      <c r="B268" s="195" t="s">
        <v>1418</v>
      </c>
      <c r="C268" s="196" t="s">
        <v>645</v>
      </c>
      <c r="D268" s="197" t="s">
        <v>3489</v>
      </c>
      <c r="E268" s="209">
        <v>284390</v>
      </c>
      <c r="F268" s="198" t="s">
        <v>3490</v>
      </c>
      <c r="G268" s="198">
        <v>8</v>
      </c>
      <c r="H268" s="198" t="s">
        <v>1357</v>
      </c>
      <c r="I268" s="208"/>
    </row>
    <row r="269" spans="1:9" ht="153" x14ac:dyDescent="0.2">
      <c r="A269" s="45">
        <v>258</v>
      </c>
      <c r="B269" s="195" t="s">
        <v>1419</v>
      </c>
      <c r="C269" s="196" t="s">
        <v>676</v>
      </c>
      <c r="D269" s="197" t="s">
        <v>3491</v>
      </c>
      <c r="E269" s="209">
        <v>184106</v>
      </c>
      <c r="F269" s="198" t="s">
        <v>3465</v>
      </c>
      <c r="G269" s="198">
        <v>8</v>
      </c>
      <c r="H269" s="198" t="s">
        <v>1358</v>
      </c>
      <c r="I269" s="208"/>
    </row>
    <row r="270" spans="1:9" ht="153" x14ac:dyDescent="0.2">
      <c r="A270" s="45">
        <v>259</v>
      </c>
      <c r="B270" s="195" t="s">
        <v>1420</v>
      </c>
      <c r="C270" s="196" t="s">
        <v>1010</v>
      </c>
      <c r="D270" s="197" t="s">
        <v>3492</v>
      </c>
      <c r="E270" s="209">
        <v>212767</v>
      </c>
      <c r="F270" s="198" t="s">
        <v>3465</v>
      </c>
      <c r="G270" s="198">
        <v>8</v>
      </c>
      <c r="H270" s="198" t="s">
        <v>1359</v>
      </c>
      <c r="I270" s="208"/>
    </row>
    <row r="271" spans="1:9" ht="140.25" x14ac:dyDescent="0.2">
      <c r="A271" s="45">
        <v>260</v>
      </c>
      <c r="B271" s="195" t="s">
        <v>1421</v>
      </c>
      <c r="C271" s="196" t="s">
        <v>678</v>
      </c>
      <c r="D271" s="197" t="s">
        <v>3493</v>
      </c>
      <c r="E271" s="209">
        <v>81022</v>
      </c>
      <c r="F271" s="198" t="s">
        <v>3465</v>
      </c>
      <c r="G271" s="198">
        <v>8</v>
      </c>
      <c r="H271" s="198" t="s">
        <v>1360</v>
      </c>
      <c r="I271" s="208"/>
    </row>
    <row r="272" spans="1:9" ht="153" x14ac:dyDescent="0.2">
      <c r="A272" s="45">
        <v>261</v>
      </c>
      <c r="B272" s="195" t="s">
        <v>1422</v>
      </c>
      <c r="C272" s="196" t="s">
        <v>682</v>
      </c>
      <c r="D272" s="197" t="s">
        <v>3494</v>
      </c>
      <c r="E272" s="209">
        <v>43449</v>
      </c>
      <c r="F272" s="198" t="s">
        <v>3465</v>
      </c>
      <c r="G272" s="198">
        <v>8</v>
      </c>
      <c r="H272" s="198" t="s">
        <v>1361</v>
      </c>
      <c r="I272" s="208"/>
    </row>
    <row r="273" spans="1:9" ht="38.25" x14ac:dyDescent="0.2">
      <c r="A273" s="45">
        <v>262</v>
      </c>
      <c r="B273" s="195" t="s">
        <v>1423</v>
      </c>
      <c r="C273" s="196" t="s">
        <v>1278</v>
      </c>
      <c r="D273" s="197" t="s">
        <v>3495</v>
      </c>
      <c r="E273" s="209">
        <v>90813</v>
      </c>
      <c r="F273" s="198" t="s">
        <v>3462</v>
      </c>
      <c r="G273" s="198">
        <v>8</v>
      </c>
      <c r="H273" s="198" t="s">
        <v>1362</v>
      </c>
      <c r="I273" s="208"/>
    </row>
    <row r="274" spans="1:9" ht="153" x14ac:dyDescent="0.2">
      <c r="A274" s="45">
        <v>263</v>
      </c>
      <c r="B274" s="195" t="s">
        <v>1424</v>
      </c>
      <c r="C274" s="196" t="s">
        <v>1278</v>
      </c>
      <c r="D274" s="197" t="s">
        <v>3496</v>
      </c>
      <c r="E274" s="209">
        <v>40372</v>
      </c>
      <c r="F274" s="198" t="s">
        <v>3460</v>
      </c>
      <c r="G274" s="198">
        <v>8</v>
      </c>
      <c r="H274" s="198" t="s">
        <v>1363</v>
      </c>
      <c r="I274" s="208"/>
    </row>
    <row r="275" spans="1:9" ht="153" x14ac:dyDescent="0.2">
      <c r="A275" s="45">
        <v>264</v>
      </c>
      <c r="B275" s="195" t="s">
        <v>1425</v>
      </c>
      <c r="C275" s="196" t="s">
        <v>679</v>
      </c>
      <c r="D275" s="197" t="s">
        <v>3314</v>
      </c>
      <c r="E275" s="209">
        <v>16042</v>
      </c>
      <c r="F275" s="198" t="s">
        <v>3313</v>
      </c>
      <c r="G275" s="198">
        <v>8</v>
      </c>
      <c r="H275" s="198" t="s">
        <v>1364</v>
      </c>
      <c r="I275" s="208"/>
    </row>
    <row r="276" spans="1:9" ht="153" x14ac:dyDescent="0.2">
      <c r="A276" s="45">
        <v>265</v>
      </c>
      <c r="B276" s="195" t="s">
        <v>1426</v>
      </c>
      <c r="C276" s="196" t="s">
        <v>679</v>
      </c>
      <c r="D276" s="197" t="s">
        <v>3497</v>
      </c>
      <c r="E276" s="209">
        <v>109790</v>
      </c>
      <c r="F276" s="198" t="s">
        <v>3498</v>
      </c>
      <c r="G276" s="198">
        <v>8</v>
      </c>
      <c r="H276" s="198" t="s">
        <v>1365</v>
      </c>
      <c r="I276" s="208"/>
    </row>
    <row r="277" spans="1:9" ht="153" x14ac:dyDescent="0.2">
      <c r="A277" s="45">
        <v>266</v>
      </c>
      <c r="B277" s="195" t="s">
        <v>1427</v>
      </c>
      <c r="C277" s="196" t="s">
        <v>682</v>
      </c>
      <c r="D277" s="197" t="s">
        <v>3499</v>
      </c>
      <c r="E277" s="209">
        <v>5190</v>
      </c>
      <c r="F277" s="198" t="s">
        <v>3462</v>
      </c>
      <c r="G277" s="198">
        <v>8</v>
      </c>
      <c r="H277" s="198" t="s">
        <v>1366</v>
      </c>
      <c r="I277" s="208"/>
    </row>
    <row r="278" spans="1:9" ht="153" x14ac:dyDescent="0.2">
      <c r="A278" s="45">
        <v>267</v>
      </c>
      <c r="B278" s="195" t="s">
        <v>1428</v>
      </c>
      <c r="C278" s="196" t="s">
        <v>679</v>
      </c>
      <c r="D278" s="197" t="s">
        <v>3500</v>
      </c>
      <c r="E278" s="209">
        <v>52326</v>
      </c>
      <c r="F278" s="198" t="s">
        <v>3498</v>
      </c>
      <c r="G278" s="198">
        <v>8</v>
      </c>
      <c r="H278" s="198" t="s">
        <v>1367</v>
      </c>
      <c r="I278" s="208"/>
    </row>
    <row r="279" spans="1:9" ht="153" x14ac:dyDescent="0.2">
      <c r="A279" s="45">
        <v>268</v>
      </c>
      <c r="B279" s="195" t="s">
        <v>1429</v>
      </c>
      <c r="C279" s="196" t="s">
        <v>1278</v>
      </c>
      <c r="D279" s="197" t="s">
        <v>3501</v>
      </c>
      <c r="E279" s="209">
        <v>77435</v>
      </c>
      <c r="F279" s="198" t="s">
        <v>3461</v>
      </c>
      <c r="G279" s="198">
        <v>8</v>
      </c>
      <c r="H279" s="198" t="s">
        <v>1368</v>
      </c>
      <c r="I279" s="208"/>
    </row>
    <row r="280" spans="1:9" ht="153" x14ac:dyDescent="0.2">
      <c r="A280" s="45">
        <v>269</v>
      </c>
      <c r="B280" s="195" t="s">
        <v>1430</v>
      </c>
      <c r="C280" s="196" t="s">
        <v>1278</v>
      </c>
      <c r="D280" s="197" t="s">
        <v>3501</v>
      </c>
      <c r="E280" s="209">
        <v>472271</v>
      </c>
      <c r="F280" s="198" t="s">
        <v>3461</v>
      </c>
      <c r="G280" s="198">
        <v>8</v>
      </c>
      <c r="H280" s="198" t="s">
        <v>1369</v>
      </c>
      <c r="I280" s="208"/>
    </row>
    <row r="281" spans="1:9" ht="114.75" x14ac:dyDescent="0.2">
      <c r="A281" s="45">
        <v>270</v>
      </c>
      <c r="B281" s="195" t="s">
        <v>1431</v>
      </c>
      <c r="C281" s="196" t="s">
        <v>1278</v>
      </c>
      <c r="D281" s="197" t="s">
        <v>3502</v>
      </c>
      <c r="E281" s="209">
        <v>24069</v>
      </c>
      <c r="F281" s="198" t="s">
        <v>3503</v>
      </c>
      <c r="G281" s="198">
        <v>8</v>
      </c>
      <c r="H281" s="198" t="s">
        <v>1370</v>
      </c>
      <c r="I281" s="208"/>
    </row>
    <row r="282" spans="1:9" ht="153" x14ac:dyDescent="0.2">
      <c r="A282" s="45">
        <v>271</v>
      </c>
      <c r="B282" s="195" t="s">
        <v>3317</v>
      </c>
      <c r="C282" s="196" t="s">
        <v>675</v>
      </c>
      <c r="D282" s="197" t="s">
        <v>3504</v>
      </c>
      <c r="E282" s="209" t="s">
        <v>3318</v>
      </c>
      <c r="F282" s="198" t="s">
        <v>3461</v>
      </c>
      <c r="G282" s="198">
        <v>9</v>
      </c>
      <c r="H282" s="198" t="s">
        <v>3320</v>
      </c>
      <c r="I282" s="208"/>
    </row>
    <row r="283" spans="1:9" ht="140.25" x14ac:dyDescent="0.2">
      <c r="A283" s="45">
        <v>272</v>
      </c>
      <c r="B283" s="195" t="s">
        <v>3321</v>
      </c>
      <c r="C283" s="196" t="s">
        <v>675</v>
      </c>
      <c r="D283" s="197" t="s">
        <v>3505</v>
      </c>
      <c r="E283" s="209" t="s">
        <v>3322</v>
      </c>
      <c r="F283" s="198" t="s">
        <v>3461</v>
      </c>
      <c r="G283" s="198">
        <v>9</v>
      </c>
      <c r="H283" s="198" t="s">
        <v>3323</v>
      </c>
      <c r="I283" s="208"/>
    </row>
    <row r="284" spans="1:9" ht="127.5" x14ac:dyDescent="0.2">
      <c r="A284" s="45">
        <v>273</v>
      </c>
      <c r="B284" s="195" t="s">
        <v>3324</v>
      </c>
      <c r="C284" s="196" t="s">
        <v>687</v>
      </c>
      <c r="D284" s="197" t="s">
        <v>3506</v>
      </c>
      <c r="E284" s="209">
        <v>2727</v>
      </c>
      <c r="F284" s="198" t="s">
        <v>3464</v>
      </c>
      <c r="G284" s="198">
        <v>9</v>
      </c>
      <c r="H284" s="198" t="s">
        <v>3325</v>
      </c>
      <c r="I284" s="208"/>
    </row>
    <row r="285" spans="1:9" ht="89.25" x14ac:dyDescent="0.2">
      <c r="A285" s="45">
        <v>274</v>
      </c>
      <c r="B285" s="195" t="s">
        <v>3326</v>
      </c>
      <c r="C285" s="196" t="s">
        <v>645</v>
      </c>
      <c r="D285" s="197" t="s">
        <v>3508</v>
      </c>
      <c r="E285" s="209">
        <v>20049</v>
      </c>
      <c r="F285" s="198" t="s">
        <v>3464</v>
      </c>
      <c r="G285" s="198">
        <v>9</v>
      </c>
      <c r="H285" s="198" t="s">
        <v>3327</v>
      </c>
      <c r="I285" s="208"/>
    </row>
    <row r="286" spans="1:9" ht="89.25" x14ac:dyDescent="0.2">
      <c r="A286" s="45">
        <v>275</v>
      </c>
      <c r="B286" s="195" t="s">
        <v>3328</v>
      </c>
      <c r="C286" s="196" t="s">
        <v>645</v>
      </c>
      <c r="D286" s="197" t="s">
        <v>3509</v>
      </c>
      <c r="E286" s="209">
        <v>23589</v>
      </c>
      <c r="F286" s="198" t="s">
        <v>3507</v>
      </c>
      <c r="G286" s="198">
        <v>9</v>
      </c>
      <c r="H286" s="198" t="s">
        <v>3329</v>
      </c>
      <c r="I286" s="208"/>
    </row>
    <row r="287" spans="1:9" ht="153" x14ac:dyDescent="0.2">
      <c r="A287" s="45">
        <v>276</v>
      </c>
      <c r="B287" s="195" t="s">
        <v>3330</v>
      </c>
      <c r="C287" s="196" t="s">
        <v>678</v>
      </c>
      <c r="D287" s="197" t="s">
        <v>3510</v>
      </c>
      <c r="E287" s="209" t="s">
        <v>3331</v>
      </c>
      <c r="F287" s="198" t="s">
        <v>3498</v>
      </c>
      <c r="G287" s="198">
        <v>9</v>
      </c>
      <c r="H287" s="198" t="s">
        <v>3332</v>
      </c>
      <c r="I287" s="208"/>
    </row>
    <row r="288" spans="1:9" ht="153" x14ac:dyDescent="0.2">
      <c r="A288" s="45">
        <v>277</v>
      </c>
      <c r="B288" s="195" t="s">
        <v>3333</v>
      </c>
      <c r="C288" s="196" t="s">
        <v>644</v>
      </c>
      <c r="D288" s="197" t="s">
        <v>3511</v>
      </c>
      <c r="E288" s="209">
        <v>2544</v>
      </c>
      <c r="F288" s="198" t="s">
        <v>3461</v>
      </c>
      <c r="G288" s="198">
        <v>9</v>
      </c>
      <c r="H288" s="198" t="s">
        <v>3334</v>
      </c>
      <c r="I288" s="208"/>
    </row>
    <row r="289" spans="1:9" ht="51" x14ac:dyDescent="0.2">
      <c r="A289" s="45">
        <v>278</v>
      </c>
      <c r="B289" s="195" t="s">
        <v>3335</v>
      </c>
      <c r="C289" s="196" t="s">
        <v>676</v>
      </c>
      <c r="D289" s="197" t="s">
        <v>3338</v>
      </c>
      <c r="E289" s="209">
        <v>3580</v>
      </c>
      <c r="F289" s="198" t="s">
        <v>3337</v>
      </c>
      <c r="G289" s="198">
        <v>10</v>
      </c>
      <c r="H289" s="198" t="s">
        <v>3336</v>
      </c>
      <c r="I289" s="208"/>
    </row>
    <row r="290" spans="1:9" ht="153" x14ac:dyDescent="0.2">
      <c r="A290" s="45">
        <v>279</v>
      </c>
      <c r="B290" s="195" t="s">
        <v>3339</v>
      </c>
      <c r="C290" s="196" t="s">
        <v>676</v>
      </c>
      <c r="D290" s="197" t="s">
        <v>3342</v>
      </c>
      <c r="E290" s="209">
        <v>2262</v>
      </c>
      <c r="F290" s="198" t="s">
        <v>3341</v>
      </c>
      <c r="G290" s="198">
        <v>11</v>
      </c>
      <c r="H290" s="198" t="s">
        <v>3340</v>
      </c>
      <c r="I290" s="208"/>
    </row>
    <row r="291" spans="1:9" ht="76.5" x14ac:dyDescent="0.2">
      <c r="A291" s="201">
        <v>280</v>
      </c>
      <c r="B291" s="202" t="s">
        <v>3343</v>
      </c>
      <c r="C291" s="220" t="s">
        <v>645</v>
      </c>
      <c r="D291" s="219" t="s">
        <v>3346</v>
      </c>
      <c r="E291" s="191">
        <v>3147</v>
      </c>
      <c r="F291" s="188" t="s">
        <v>3347</v>
      </c>
      <c r="G291" s="202">
        <v>12</v>
      </c>
      <c r="H291" s="193" t="s">
        <v>3344</v>
      </c>
      <c r="I291" s="191" t="s">
        <v>3345</v>
      </c>
    </row>
    <row r="292" spans="1:9" ht="51" x14ac:dyDescent="0.2">
      <c r="A292" s="45">
        <v>281</v>
      </c>
      <c r="B292" s="195" t="s">
        <v>3348</v>
      </c>
      <c r="C292" s="196" t="s">
        <v>1010</v>
      </c>
      <c r="D292" s="197" t="s">
        <v>3349</v>
      </c>
      <c r="E292" s="209">
        <v>3000</v>
      </c>
      <c r="F292" s="198" t="s">
        <v>3337</v>
      </c>
      <c r="G292" s="198">
        <v>10</v>
      </c>
      <c r="H292" s="198" t="s">
        <v>3350</v>
      </c>
      <c r="I292" s="208"/>
    </row>
    <row r="293" spans="1:9" ht="51" x14ac:dyDescent="0.2">
      <c r="A293" s="45">
        <v>282</v>
      </c>
      <c r="B293" s="195" t="s">
        <v>3352</v>
      </c>
      <c r="C293" s="196" t="s">
        <v>1010</v>
      </c>
      <c r="D293" s="197" t="s">
        <v>3349</v>
      </c>
      <c r="E293" s="209">
        <v>2491</v>
      </c>
      <c r="F293" s="198" t="s">
        <v>3347</v>
      </c>
      <c r="G293" s="198">
        <v>10</v>
      </c>
      <c r="H293" s="198" t="s">
        <v>3351</v>
      </c>
      <c r="I293" s="208"/>
    </row>
    <row r="294" spans="1:9" ht="13.5" x14ac:dyDescent="0.2">
      <c r="A294" s="45">
        <v>283</v>
      </c>
      <c r="B294" s="195" t="s">
        <v>3353</v>
      </c>
      <c r="C294" s="196" t="s">
        <v>3356</v>
      </c>
      <c r="D294" s="197" t="s">
        <v>3361</v>
      </c>
      <c r="E294" s="209">
        <v>18333</v>
      </c>
      <c r="F294" s="198" t="s">
        <v>3315</v>
      </c>
      <c r="G294" s="198">
        <v>11</v>
      </c>
      <c r="H294" s="198" t="s">
        <v>3357</v>
      </c>
      <c r="I294" s="208"/>
    </row>
    <row r="295" spans="1:9" ht="27" x14ac:dyDescent="0.2">
      <c r="A295" s="45">
        <v>284</v>
      </c>
      <c r="B295" s="195" t="s">
        <v>3354</v>
      </c>
      <c r="C295" s="196" t="s">
        <v>3356</v>
      </c>
      <c r="D295" s="197" t="s">
        <v>3362</v>
      </c>
      <c r="E295" s="209">
        <v>22666</v>
      </c>
      <c r="F295" s="198" t="s">
        <v>3360</v>
      </c>
      <c r="G295" s="198">
        <v>11</v>
      </c>
      <c r="H295" s="198" t="s">
        <v>3358</v>
      </c>
      <c r="I295" s="208"/>
    </row>
    <row r="296" spans="1:9" ht="27" x14ac:dyDescent="0.2">
      <c r="A296" s="45">
        <v>285</v>
      </c>
      <c r="B296" s="195" t="s">
        <v>3355</v>
      </c>
      <c r="C296" s="196" t="s">
        <v>3356</v>
      </c>
      <c r="D296" s="197" t="s">
        <v>3361</v>
      </c>
      <c r="E296" s="209">
        <v>19934</v>
      </c>
      <c r="F296" s="198" t="s">
        <v>3341</v>
      </c>
      <c r="G296" s="198">
        <v>11</v>
      </c>
      <c r="H296" s="198" t="s">
        <v>3359</v>
      </c>
      <c r="I296" s="208"/>
    </row>
    <row r="297" spans="1:9" ht="62.25" customHeight="1" x14ac:dyDescent="0.2">
      <c r="A297" s="201">
        <v>286</v>
      </c>
      <c r="B297" s="202" t="s">
        <v>3363</v>
      </c>
      <c r="C297" s="220" t="s">
        <v>665</v>
      </c>
      <c r="D297" s="219" t="s">
        <v>3392</v>
      </c>
      <c r="E297" s="191">
        <v>4100</v>
      </c>
      <c r="F297" s="188" t="s">
        <v>3393</v>
      </c>
      <c r="G297" s="202">
        <v>8</v>
      </c>
      <c r="H297" s="193" t="s">
        <v>3378</v>
      </c>
      <c r="I297" s="191" t="s">
        <v>3395</v>
      </c>
    </row>
    <row r="298" spans="1:9" ht="165.75" customHeight="1" x14ac:dyDescent="0.2">
      <c r="A298" s="201">
        <v>287</v>
      </c>
      <c r="B298" s="202" t="s">
        <v>3364</v>
      </c>
      <c r="C298" s="220" t="s">
        <v>665</v>
      </c>
      <c r="D298" s="219" t="s">
        <v>3396</v>
      </c>
      <c r="E298" s="191">
        <v>22771</v>
      </c>
      <c r="F298" s="188" t="s">
        <v>3393</v>
      </c>
      <c r="G298" s="202">
        <v>8</v>
      </c>
      <c r="H298" s="193" t="s">
        <v>2442</v>
      </c>
      <c r="I298" s="191" t="s">
        <v>3397</v>
      </c>
    </row>
    <row r="299" spans="1:9" ht="164.25" customHeight="1" x14ac:dyDescent="0.2">
      <c r="A299" s="201">
        <v>288</v>
      </c>
      <c r="B299" s="202" t="s">
        <v>3365</v>
      </c>
      <c r="C299" s="220" t="s">
        <v>665</v>
      </c>
      <c r="D299" s="219" t="s">
        <v>3398</v>
      </c>
      <c r="E299" s="191">
        <v>2375</v>
      </c>
      <c r="F299" s="188" t="s">
        <v>3393</v>
      </c>
      <c r="G299" s="202">
        <v>8</v>
      </c>
      <c r="H299" s="193" t="s">
        <v>3379</v>
      </c>
      <c r="I299" s="191" t="s">
        <v>3399</v>
      </c>
    </row>
    <row r="300" spans="1:9" ht="63.75" x14ac:dyDescent="0.2">
      <c r="A300" s="201">
        <v>289</v>
      </c>
      <c r="B300" s="202" t="s">
        <v>3366</v>
      </c>
      <c r="C300" s="220" t="s">
        <v>675</v>
      </c>
      <c r="D300" s="219" t="s">
        <v>3391</v>
      </c>
      <c r="E300" s="191">
        <v>3047</v>
      </c>
      <c r="F300" s="188" t="s">
        <v>3315</v>
      </c>
      <c r="G300" s="202">
        <v>13</v>
      </c>
      <c r="H300" s="193">
        <v>78</v>
      </c>
      <c r="I300" s="191" t="s">
        <v>3394</v>
      </c>
    </row>
    <row r="301" spans="1:9" ht="140.25" x14ac:dyDescent="0.2">
      <c r="A301" s="201">
        <v>290</v>
      </c>
      <c r="B301" s="202" t="s">
        <v>3367</v>
      </c>
      <c r="C301" s="220" t="s">
        <v>658</v>
      </c>
      <c r="D301" s="219" t="s">
        <v>3400</v>
      </c>
      <c r="E301" s="191">
        <v>2542</v>
      </c>
      <c r="F301" s="188" t="s">
        <v>3401</v>
      </c>
      <c r="G301" s="202">
        <v>8</v>
      </c>
      <c r="H301" s="193" t="s">
        <v>2222</v>
      </c>
      <c r="I301" s="191" t="s">
        <v>827</v>
      </c>
    </row>
    <row r="302" spans="1:9" ht="150.75" customHeight="1" x14ac:dyDescent="0.2">
      <c r="A302" s="201">
        <v>291</v>
      </c>
      <c r="B302" s="202" t="s">
        <v>3368</v>
      </c>
      <c r="C302" s="220" t="s">
        <v>658</v>
      </c>
      <c r="D302" s="219" t="s">
        <v>3402</v>
      </c>
      <c r="E302" s="191">
        <v>633</v>
      </c>
      <c r="F302" s="188" t="s">
        <v>3393</v>
      </c>
      <c r="G302" s="202">
        <v>8</v>
      </c>
      <c r="H302" s="193" t="s">
        <v>2268</v>
      </c>
      <c r="I302" s="191" t="s">
        <v>3403</v>
      </c>
    </row>
    <row r="303" spans="1:9" ht="159" customHeight="1" x14ac:dyDescent="0.2">
      <c r="A303" s="201">
        <v>292</v>
      </c>
      <c r="B303" s="202" t="s">
        <v>3404</v>
      </c>
      <c r="C303" s="220" t="s">
        <v>3430</v>
      </c>
      <c r="D303" s="219" t="s">
        <v>3405</v>
      </c>
      <c r="E303" s="191">
        <v>61865</v>
      </c>
      <c r="F303" s="188" t="s">
        <v>3406</v>
      </c>
      <c r="G303" s="202">
        <v>8</v>
      </c>
      <c r="H303" s="193" t="s">
        <v>2927</v>
      </c>
      <c r="I303" s="191" t="s">
        <v>972</v>
      </c>
    </row>
    <row r="304" spans="1:9" ht="140.25" x14ac:dyDescent="0.2">
      <c r="A304" s="201">
        <v>293</v>
      </c>
      <c r="B304" s="202" t="s">
        <v>3369</v>
      </c>
      <c r="C304" s="220" t="s">
        <v>645</v>
      </c>
      <c r="D304" s="219" t="s">
        <v>3407</v>
      </c>
      <c r="E304" s="191">
        <v>21576</v>
      </c>
      <c r="F304" s="188" t="s">
        <v>3408</v>
      </c>
      <c r="G304" s="202">
        <v>8</v>
      </c>
      <c r="H304" s="193" t="s">
        <v>3380</v>
      </c>
      <c r="I304" s="191" t="s">
        <v>972</v>
      </c>
    </row>
    <row r="305" spans="1:9" ht="153" x14ac:dyDescent="0.2">
      <c r="A305" s="201">
        <v>294</v>
      </c>
      <c r="B305" s="202" t="s">
        <v>3433</v>
      </c>
      <c r="C305" s="220" t="s">
        <v>678</v>
      </c>
      <c r="D305" s="219" t="s">
        <v>3409</v>
      </c>
      <c r="E305" s="191">
        <v>5112</v>
      </c>
      <c r="F305" s="188" t="s">
        <v>3410</v>
      </c>
      <c r="G305" s="202">
        <v>8</v>
      </c>
      <c r="H305" s="193" t="s">
        <v>3381</v>
      </c>
      <c r="I305" s="191" t="s">
        <v>3411</v>
      </c>
    </row>
    <row r="306" spans="1:9" ht="181.5" customHeight="1" x14ac:dyDescent="0.2">
      <c r="A306" s="201">
        <v>295</v>
      </c>
      <c r="B306" s="202" t="s">
        <v>3413</v>
      </c>
      <c r="C306" s="220" t="s">
        <v>678</v>
      </c>
      <c r="D306" s="219" t="s">
        <v>3412</v>
      </c>
      <c r="E306" s="191">
        <v>3546</v>
      </c>
      <c r="F306" s="188" t="s">
        <v>3406</v>
      </c>
      <c r="G306" s="202">
        <v>8</v>
      </c>
      <c r="H306" s="193" t="s">
        <v>3382</v>
      </c>
      <c r="I306" s="191" t="s">
        <v>827</v>
      </c>
    </row>
    <row r="307" spans="1:9" ht="149.25" customHeight="1" x14ac:dyDescent="0.2">
      <c r="A307" s="201">
        <v>296</v>
      </c>
      <c r="B307" s="202" t="s">
        <v>3414</v>
      </c>
      <c r="C307" s="220" t="s">
        <v>678</v>
      </c>
      <c r="D307" s="219" t="s">
        <v>3415</v>
      </c>
      <c r="E307" s="191">
        <v>11960</v>
      </c>
      <c r="F307" s="188" t="s">
        <v>3393</v>
      </c>
      <c r="G307" s="202">
        <v>8</v>
      </c>
      <c r="H307" s="193" t="s">
        <v>3383</v>
      </c>
      <c r="I307" s="191" t="s">
        <v>3416</v>
      </c>
    </row>
    <row r="308" spans="1:9" ht="168.75" customHeight="1" x14ac:dyDescent="0.2">
      <c r="A308" s="201">
        <v>297</v>
      </c>
      <c r="B308" s="202" t="s">
        <v>3373</v>
      </c>
      <c r="C308" s="220" t="s">
        <v>678</v>
      </c>
      <c r="D308" s="219" t="s">
        <v>3417</v>
      </c>
      <c r="E308" s="191">
        <v>2945</v>
      </c>
      <c r="F308" s="188" t="s">
        <v>3401</v>
      </c>
      <c r="G308" s="202">
        <v>8</v>
      </c>
      <c r="H308" s="193" t="s">
        <v>3384</v>
      </c>
      <c r="I308" s="191" t="s">
        <v>3418</v>
      </c>
    </row>
    <row r="309" spans="1:9" ht="216.75" x14ac:dyDescent="0.2">
      <c r="A309" s="201">
        <v>298</v>
      </c>
      <c r="B309" s="202" t="s">
        <v>3374</v>
      </c>
      <c r="C309" s="220" t="s">
        <v>676</v>
      </c>
      <c r="D309" s="219" t="s">
        <v>3419</v>
      </c>
      <c r="E309" s="191">
        <v>12852</v>
      </c>
      <c r="F309" s="188" t="s">
        <v>3406</v>
      </c>
      <c r="G309" s="202">
        <v>8</v>
      </c>
      <c r="H309" s="193" t="s">
        <v>3387</v>
      </c>
      <c r="I309" s="191" t="s">
        <v>3420</v>
      </c>
    </row>
    <row r="310" spans="1:9" ht="140.25" x14ac:dyDescent="0.2">
      <c r="A310" s="201">
        <v>299</v>
      </c>
      <c r="B310" s="202" t="s">
        <v>3375</v>
      </c>
      <c r="C310" s="220" t="s">
        <v>3421</v>
      </c>
      <c r="D310" s="219" t="s">
        <v>3422</v>
      </c>
      <c r="E310" s="191">
        <v>18169</v>
      </c>
      <c r="F310" s="188" t="s">
        <v>3393</v>
      </c>
      <c r="G310" s="202">
        <v>8</v>
      </c>
      <c r="H310" s="193" t="s">
        <v>3388</v>
      </c>
      <c r="I310" s="191" t="s">
        <v>972</v>
      </c>
    </row>
    <row r="311" spans="1:9" ht="102" x14ac:dyDescent="0.2">
      <c r="A311" s="201">
        <v>300</v>
      </c>
      <c r="B311" s="202" t="s">
        <v>3376</v>
      </c>
      <c r="C311" s="220" t="s">
        <v>676</v>
      </c>
      <c r="D311" s="219" t="s">
        <v>3423</v>
      </c>
      <c r="E311" s="191">
        <v>1803</v>
      </c>
      <c r="F311" s="188" t="s">
        <v>3315</v>
      </c>
      <c r="G311" s="202">
        <v>12</v>
      </c>
      <c r="H311" s="193" t="s">
        <v>3389</v>
      </c>
      <c r="I311" s="191" t="s">
        <v>3424</v>
      </c>
    </row>
    <row r="312" spans="1:9" ht="153" x14ac:dyDescent="0.2">
      <c r="A312" s="201">
        <v>301</v>
      </c>
      <c r="B312" s="202" t="s">
        <v>3377</v>
      </c>
      <c r="C312" s="220" t="s">
        <v>662</v>
      </c>
      <c r="D312" s="219" t="s">
        <v>3425</v>
      </c>
      <c r="E312" s="191">
        <v>37511</v>
      </c>
      <c r="F312" s="188" t="s">
        <v>3393</v>
      </c>
      <c r="G312" s="202">
        <v>8</v>
      </c>
      <c r="H312" s="193" t="s">
        <v>3390</v>
      </c>
      <c r="I312" s="191" t="s">
        <v>976</v>
      </c>
    </row>
    <row r="313" spans="1:9" ht="165.75" x14ac:dyDescent="0.2">
      <c r="A313" s="201">
        <v>302</v>
      </c>
      <c r="B313" s="202" t="s">
        <v>3370</v>
      </c>
      <c r="C313" s="220" t="s">
        <v>679</v>
      </c>
      <c r="D313" s="219" t="s">
        <v>3426</v>
      </c>
      <c r="E313" s="191">
        <v>5042</v>
      </c>
      <c r="F313" s="188" t="s">
        <v>3410</v>
      </c>
      <c r="G313" s="202">
        <v>8</v>
      </c>
      <c r="H313" s="193" t="s">
        <v>3385</v>
      </c>
      <c r="I313" s="191" t="s">
        <v>3427</v>
      </c>
    </row>
    <row r="314" spans="1:9" ht="165.75" x14ac:dyDescent="0.2">
      <c r="A314" s="201">
        <v>303</v>
      </c>
      <c r="B314" s="202" t="s">
        <v>3371</v>
      </c>
      <c r="C314" s="220" t="s">
        <v>679</v>
      </c>
      <c r="D314" s="219" t="s">
        <v>3428</v>
      </c>
      <c r="E314" s="191">
        <v>6268</v>
      </c>
      <c r="F314" s="188" t="s">
        <v>3406</v>
      </c>
      <c r="G314" s="202">
        <v>8</v>
      </c>
      <c r="H314" s="193" t="s">
        <v>3386</v>
      </c>
      <c r="I314" s="191" t="s">
        <v>3429</v>
      </c>
    </row>
    <row r="315" spans="1:9" ht="165.75" x14ac:dyDescent="0.2">
      <c r="A315" s="201">
        <v>304</v>
      </c>
      <c r="B315" s="202" t="s">
        <v>3372</v>
      </c>
      <c r="C315" s="220" t="s">
        <v>676</v>
      </c>
      <c r="D315" s="219" t="s">
        <v>3431</v>
      </c>
      <c r="E315" s="191">
        <v>5432</v>
      </c>
      <c r="F315" s="188" t="s">
        <v>3406</v>
      </c>
      <c r="G315" s="202">
        <v>8</v>
      </c>
      <c r="H315" s="193" t="s">
        <v>2936</v>
      </c>
      <c r="I315" s="191" t="s">
        <v>3432</v>
      </c>
    </row>
    <row r="316" spans="1:9" ht="16.5" thickBot="1" x14ac:dyDescent="0.25">
      <c r="A316" s="208"/>
      <c r="B316" s="221"/>
      <c r="C316" s="208"/>
      <c r="D316" s="208"/>
      <c r="E316" s="208"/>
      <c r="F316" s="208"/>
      <c r="G316" s="208"/>
      <c r="H316" s="208"/>
      <c r="I316" s="208"/>
    </row>
    <row r="319" spans="1:9" ht="13.5" x14ac:dyDescent="0.2">
      <c r="B319" s="207" t="s">
        <v>34</v>
      </c>
      <c r="C319" s="131"/>
      <c r="D319" s="131"/>
    </row>
    <row r="320" spans="1:9" ht="13.5" x14ac:dyDescent="0.2">
      <c r="B320" s="68">
        <v>1</v>
      </c>
      <c r="C320" s="69" t="s">
        <v>35</v>
      </c>
      <c r="D320" s="131"/>
    </row>
    <row r="321" spans="2:4" ht="13.5" x14ac:dyDescent="0.2">
      <c r="B321" s="68">
        <v>2</v>
      </c>
      <c r="C321" s="69" t="s">
        <v>36</v>
      </c>
      <c r="D321" s="131"/>
    </row>
    <row r="322" spans="2:4" ht="13.5" x14ac:dyDescent="0.2">
      <c r="B322" s="68">
        <v>3</v>
      </c>
      <c r="C322" s="69" t="s">
        <v>37</v>
      </c>
      <c r="D322" s="131"/>
    </row>
    <row r="323" spans="2:4" ht="13.5" x14ac:dyDescent="0.2">
      <c r="B323" s="68">
        <v>4</v>
      </c>
      <c r="C323" s="69" t="s">
        <v>38</v>
      </c>
      <c r="D323" s="131"/>
    </row>
    <row r="324" spans="2:4" ht="13.5" x14ac:dyDescent="0.2">
      <c r="B324" s="68">
        <v>5</v>
      </c>
      <c r="C324" s="69" t="s">
        <v>39</v>
      </c>
      <c r="D324" s="131"/>
    </row>
    <row r="325" spans="2:4" ht="13.5" x14ac:dyDescent="0.2">
      <c r="B325" s="68">
        <v>6</v>
      </c>
      <c r="C325" s="69" t="s">
        <v>41</v>
      </c>
      <c r="D325" s="131"/>
    </row>
    <row r="326" spans="2:4" ht="13.5" x14ac:dyDescent="0.2">
      <c r="B326" s="68">
        <v>7</v>
      </c>
      <c r="C326" s="69" t="s">
        <v>42</v>
      </c>
      <c r="D326" s="131"/>
    </row>
    <row r="327" spans="2:4" ht="13.5" x14ac:dyDescent="0.2">
      <c r="B327" s="68">
        <v>8</v>
      </c>
      <c r="C327" s="69" t="s">
        <v>40</v>
      </c>
      <c r="D327" s="131"/>
    </row>
    <row r="328" spans="2:4" ht="13.5" x14ac:dyDescent="0.2">
      <c r="B328" s="68">
        <v>9</v>
      </c>
      <c r="C328" s="69" t="s">
        <v>3319</v>
      </c>
      <c r="D328" s="131"/>
    </row>
    <row r="329" spans="2:4" ht="13.5" x14ac:dyDescent="0.2">
      <c r="B329" s="68">
        <v>10</v>
      </c>
      <c r="C329" s="69" t="s">
        <v>731</v>
      </c>
    </row>
    <row r="330" spans="2:4" ht="13.5" x14ac:dyDescent="0.2">
      <c r="B330" s="68">
        <v>11</v>
      </c>
      <c r="C330" s="69" t="s">
        <v>1432</v>
      </c>
    </row>
    <row r="331" spans="2:4" ht="13.5" x14ac:dyDescent="0.2">
      <c r="B331" s="68">
        <v>12</v>
      </c>
      <c r="C331" s="69" t="s">
        <v>732</v>
      </c>
    </row>
    <row r="332" spans="2:4" ht="13.5" x14ac:dyDescent="0.2">
      <c r="B332" s="68">
        <v>13</v>
      </c>
      <c r="C332" s="69" t="s">
        <v>733</v>
      </c>
    </row>
  </sheetData>
  <mergeCells count="9">
    <mergeCell ref="G11:G12"/>
    <mergeCell ref="H11:H12"/>
    <mergeCell ref="I11:I12"/>
    <mergeCell ref="A11:A12"/>
    <mergeCell ref="B11:B12"/>
    <mergeCell ref="C11:C12"/>
    <mergeCell ref="D11:D12"/>
    <mergeCell ref="E11:E12"/>
    <mergeCell ref="F11:F12"/>
  </mergeCells>
  <pageMargins left="0.70866141732283472" right="0.70866141732283472" top="0.78740157480314965" bottom="0.78740157480314965" header="0.31496062992125984" footer="0.31496062992125984"/>
  <pageSetup paperSize="9" scale="62" orientation="landscape" r:id="rId1"/>
  <headerFooter>
    <oddFooter>&amp;C&amp;G</oddFooter>
  </headerFooter>
  <rowBreaks count="1" manualBreakCount="1">
    <brk id="3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indowProtection="1" workbookViewId="0">
      <selection activeCell="A5" sqref="A5:C6"/>
    </sheetView>
  </sheetViews>
  <sheetFormatPr defaultColWidth="9.140625" defaultRowHeight="15" x14ac:dyDescent="0.25"/>
  <cols>
    <col min="1" max="1" width="9.140625" style="211"/>
    <col min="2" max="2" width="28" style="211" customWidth="1"/>
    <col min="3" max="3" width="33" style="211" customWidth="1"/>
    <col min="4" max="4" width="24" style="211" customWidth="1"/>
    <col min="5" max="5" width="8" style="211" customWidth="1"/>
    <col min="6" max="6" width="13" style="211" customWidth="1"/>
    <col min="7" max="7" width="9.7109375" style="211" customWidth="1"/>
    <col min="8" max="8" width="10.28515625" style="211" customWidth="1"/>
    <col min="9" max="9" width="12.28515625" style="211" customWidth="1"/>
    <col min="10" max="11" width="8" style="211" customWidth="1"/>
    <col min="12" max="12" width="13" style="211" customWidth="1"/>
    <col min="13" max="14" width="20" style="211" customWidth="1"/>
    <col min="15" max="16" width="12" style="211" customWidth="1"/>
    <col min="17" max="17" width="35" style="211" customWidth="1"/>
    <col min="18" max="19" width="18" style="211" customWidth="1"/>
    <col min="20" max="20" width="35" style="211" customWidth="1"/>
    <col min="21" max="16384" width="9.140625" style="211"/>
  </cols>
  <sheetData>
    <row r="1" spans="1:20" ht="18.75" x14ac:dyDescent="0.3">
      <c r="A1" s="210" t="s">
        <v>1433</v>
      </c>
    </row>
    <row r="3" spans="1:20" x14ac:dyDescent="0.25">
      <c r="A3" s="212" t="s">
        <v>1434</v>
      </c>
    </row>
    <row r="4" spans="1:20" x14ac:dyDescent="0.25">
      <c r="A4" s="211" t="s">
        <v>4507</v>
      </c>
    </row>
    <row r="5" spans="1:20" x14ac:dyDescent="0.25">
      <c r="A5" s="130" t="s">
        <v>1</v>
      </c>
      <c r="B5" s="130"/>
      <c r="C5" s="132" t="s">
        <v>629</v>
      </c>
    </row>
    <row r="6" spans="1:20" x14ac:dyDescent="0.25">
      <c r="A6" s="130" t="s">
        <v>65</v>
      </c>
      <c r="B6" s="130"/>
      <c r="C6" s="132" t="s">
        <v>4512</v>
      </c>
    </row>
    <row r="8" spans="1:20" ht="60" x14ac:dyDescent="0.25">
      <c r="A8" s="213" t="s">
        <v>2</v>
      </c>
      <c r="B8" s="213" t="s">
        <v>68</v>
      </c>
      <c r="C8" s="213" t="s">
        <v>1435</v>
      </c>
      <c r="D8" s="213" t="s">
        <v>69</v>
      </c>
      <c r="E8" s="213" t="s">
        <v>1436</v>
      </c>
      <c r="F8" s="213" t="s">
        <v>1437</v>
      </c>
      <c r="G8" s="213" t="s">
        <v>1438</v>
      </c>
      <c r="H8" s="213" t="s">
        <v>1439</v>
      </c>
      <c r="I8" s="213" t="s">
        <v>1440</v>
      </c>
      <c r="J8" s="213" t="s">
        <v>432</v>
      </c>
      <c r="K8" s="213" t="s">
        <v>434</v>
      </c>
      <c r="L8" s="213" t="s">
        <v>1441</v>
      </c>
      <c r="M8" s="213" t="s">
        <v>1442</v>
      </c>
      <c r="N8" s="213" t="s">
        <v>1443</v>
      </c>
      <c r="O8" s="213" t="s">
        <v>1444</v>
      </c>
      <c r="P8" s="213" t="s">
        <v>1445</v>
      </c>
      <c r="Q8" s="213" t="s">
        <v>1446</v>
      </c>
      <c r="R8" s="213" t="s">
        <v>1447</v>
      </c>
      <c r="S8" s="213" t="s">
        <v>1448</v>
      </c>
      <c r="T8" s="213" t="s">
        <v>1449</v>
      </c>
    </row>
    <row r="9" spans="1:20" ht="90" x14ac:dyDescent="0.25">
      <c r="A9" s="214">
        <v>1</v>
      </c>
      <c r="B9" s="215" t="s">
        <v>1450</v>
      </c>
      <c r="C9" s="215" t="s">
        <v>1451</v>
      </c>
      <c r="D9" s="215" t="s">
        <v>1452</v>
      </c>
      <c r="E9" s="215" t="s">
        <v>99</v>
      </c>
      <c r="F9" s="214" t="s">
        <v>14</v>
      </c>
      <c r="G9" s="214">
        <v>600</v>
      </c>
      <c r="H9" s="214">
        <v>0</v>
      </c>
      <c r="I9" s="214">
        <v>0</v>
      </c>
      <c r="J9" s="214">
        <v>0</v>
      </c>
      <c r="K9" s="214">
        <v>0</v>
      </c>
      <c r="L9" s="214">
        <v>900</v>
      </c>
      <c r="M9" s="214">
        <v>45000</v>
      </c>
      <c r="N9" s="214">
        <v>40000</v>
      </c>
      <c r="O9" s="214">
        <v>0</v>
      </c>
      <c r="P9" s="214">
        <v>0</v>
      </c>
      <c r="Q9" s="215" t="s">
        <v>1453</v>
      </c>
      <c r="R9" s="214" t="s">
        <v>1451</v>
      </c>
      <c r="S9" s="216" t="s">
        <v>90</v>
      </c>
      <c r="T9" s="215" t="s">
        <v>1454</v>
      </c>
    </row>
    <row r="10" spans="1:20" ht="90" x14ac:dyDescent="0.25">
      <c r="A10" s="214">
        <v>2</v>
      </c>
      <c r="B10" s="215" t="s">
        <v>1455</v>
      </c>
      <c r="C10" s="215" t="s">
        <v>1451</v>
      </c>
      <c r="D10" s="215" t="s">
        <v>1452</v>
      </c>
      <c r="E10" s="215" t="s">
        <v>99</v>
      </c>
      <c r="F10" s="214" t="s">
        <v>14</v>
      </c>
      <c r="G10" s="214">
        <v>750</v>
      </c>
      <c r="H10" s="214">
        <v>0</v>
      </c>
      <c r="I10" s="214">
        <v>0</v>
      </c>
      <c r="J10" s="214">
        <v>0</v>
      </c>
      <c r="K10" s="214">
        <v>0</v>
      </c>
      <c r="L10" s="214">
        <v>1125</v>
      </c>
      <c r="M10" s="214">
        <v>56250</v>
      </c>
      <c r="N10" s="214">
        <v>50000</v>
      </c>
      <c r="O10" s="214">
        <v>0</v>
      </c>
      <c r="P10" s="214">
        <v>0</v>
      </c>
      <c r="Q10" s="215" t="s">
        <v>1453</v>
      </c>
      <c r="R10" s="214" t="s">
        <v>1451</v>
      </c>
      <c r="S10" s="216" t="s">
        <v>90</v>
      </c>
      <c r="T10" s="215" t="s">
        <v>1456</v>
      </c>
    </row>
    <row r="11" spans="1:20" ht="90" x14ac:dyDescent="0.25">
      <c r="A11" s="214">
        <v>3</v>
      </c>
      <c r="B11" s="215" t="s">
        <v>1457</v>
      </c>
      <c r="C11" s="215" t="s">
        <v>1451</v>
      </c>
      <c r="D11" s="215" t="s">
        <v>1458</v>
      </c>
      <c r="E11" s="215" t="s">
        <v>99</v>
      </c>
      <c r="F11" s="214" t="s">
        <v>809</v>
      </c>
      <c r="G11" s="214">
        <v>0</v>
      </c>
      <c r="H11" s="214">
        <v>0</v>
      </c>
      <c r="I11" s="214">
        <v>0</v>
      </c>
      <c r="J11" s="214">
        <v>0</v>
      </c>
      <c r="K11" s="214">
        <v>0</v>
      </c>
      <c r="L11" s="214">
        <v>0</v>
      </c>
      <c r="M11" s="214">
        <v>19800</v>
      </c>
      <c r="N11" s="214">
        <v>0</v>
      </c>
      <c r="O11" s="214">
        <v>0</v>
      </c>
      <c r="P11" s="214">
        <v>0</v>
      </c>
      <c r="Q11" s="215" t="s">
        <v>1453</v>
      </c>
      <c r="R11" s="214" t="s">
        <v>1451</v>
      </c>
      <c r="S11" s="216" t="s">
        <v>95</v>
      </c>
      <c r="T11" s="215" t="s">
        <v>1451</v>
      </c>
    </row>
    <row r="12" spans="1:20" ht="90" x14ac:dyDescent="0.25">
      <c r="A12" s="214">
        <v>4</v>
      </c>
      <c r="B12" s="215" t="s">
        <v>1459</v>
      </c>
      <c r="C12" s="215" t="s">
        <v>1451</v>
      </c>
      <c r="D12" s="215" t="s">
        <v>1460</v>
      </c>
      <c r="E12" s="215" t="s">
        <v>99</v>
      </c>
      <c r="F12" s="214" t="s">
        <v>809</v>
      </c>
      <c r="G12" s="214">
        <v>2376</v>
      </c>
      <c r="H12" s="214">
        <v>0</v>
      </c>
      <c r="I12" s="214">
        <v>0</v>
      </c>
      <c r="J12" s="214">
        <v>0</v>
      </c>
      <c r="K12" s="214">
        <v>0</v>
      </c>
      <c r="L12" s="214">
        <v>6351</v>
      </c>
      <c r="M12" s="214">
        <v>238900</v>
      </c>
      <c r="N12" s="214">
        <v>100000</v>
      </c>
      <c r="O12" s="214">
        <v>0</v>
      </c>
      <c r="P12" s="214">
        <v>0</v>
      </c>
      <c r="Q12" s="215" t="s">
        <v>1453</v>
      </c>
      <c r="R12" s="214" t="s">
        <v>1451</v>
      </c>
      <c r="S12" s="216" t="s">
        <v>90</v>
      </c>
      <c r="T12" s="215" t="s">
        <v>1461</v>
      </c>
    </row>
    <row r="13" spans="1:20" ht="90" x14ac:dyDescent="0.25">
      <c r="A13" s="214">
        <v>5</v>
      </c>
      <c r="B13" s="215" t="s">
        <v>1462</v>
      </c>
      <c r="C13" s="215" t="s">
        <v>1451</v>
      </c>
      <c r="D13" s="215" t="s">
        <v>1463</v>
      </c>
      <c r="E13" s="215" t="s">
        <v>99</v>
      </c>
      <c r="F13" s="214" t="s">
        <v>809</v>
      </c>
      <c r="G13" s="214">
        <v>300</v>
      </c>
      <c r="H13" s="214">
        <v>300</v>
      </c>
      <c r="I13" s="214">
        <v>0</v>
      </c>
      <c r="J13" s="214">
        <v>150</v>
      </c>
      <c r="K13" s="214">
        <v>0</v>
      </c>
      <c r="L13" s="214">
        <v>900</v>
      </c>
      <c r="M13" s="214">
        <v>11700</v>
      </c>
      <c r="N13" s="214">
        <v>10000</v>
      </c>
      <c r="O13" s="214">
        <v>10</v>
      </c>
      <c r="P13" s="214">
        <v>0</v>
      </c>
      <c r="Q13" s="215" t="s">
        <v>1453</v>
      </c>
      <c r="R13" s="214" t="s">
        <v>1451</v>
      </c>
      <c r="S13" s="216" t="s">
        <v>95</v>
      </c>
      <c r="T13" s="215" t="s">
        <v>1464</v>
      </c>
    </row>
    <row r="14" spans="1:20" ht="90" x14ac:dyDescent="0.25">
      <c r="A14" s="214">
        <v>6</v>
      </c>
      <c r="B14" s="215" t="s">
        <v>1465</v>
      </c>
      <c r="C14" s="215" t="s">
        <v>1451</v>
      </c>
      <c r="D14" s="215" t="s">
        <v>1466</v>
      </c>
      <c r="E14" s="215" t="s">
        <v>99</v>
      </c>
      <c r="F14" s="214" t="s">
        <v>14</v>
      </c>
      <c r="G14" s="214">
        <v>1100</v>
      </c>
      <c r="H14" s="214">
        <v>0</v>
      </c>
      <c r="I14" s="214">
        <v>100</v>
      </c>
      <c r="J14" s="214">
        <v>300</v>
      </c>
      <c r="K14" s="214">
        <v>0</v>
      </c>
      <c r="L14" s="214">
        <v>1900</v>
      </c>
      <c r="M14" s="214">
        <v>95000</v>
      </c>
      <c r="N14" s="214">
        <v>15000</v>
      </c>
      <c r="O14" s="214">
        <v>0</v>
      </c>
      <c r="P14" s="214">
        <v>0</v>
      </c>
      <c r="Q14" s="215" t="s">
        <v>1453</v>
      </c>
      <c r="R14" s="214" t="s">
        <v>1467</v>
      </c>
      <c r="S14" s="216" t="s">
        <v>95</v>
      </c>
      <c r="T14" s="215" t="s">
        <v>1468</v>
      </c>
    </row>
    <row r="15" spans="1:20" ht="90" x14ac:dyDescent="0.25">
      <c r="A15" s="214">
        <v>7</v>
      </c>
      <c r="B15" s="215" t="s">
        <v>1469</v>
      </c>
      <c r="C15" s="215" t="s">
        <v>1451</v>
      </c>
      <c r="D15" s="215" t="s">
        <v>1470</v>
      </c>
      <c r="E15" s="215" t="s">
        <v>99</v>
      </c>
      <c r="F15" s="214" t="s">
        <v>809</v>
      </c>
      <c r="G15" s="214">
        <v>0</v>
      </c>
      <c r="H15" s="214">
        <v>100</v>
      </c>
      <c r="I15" s="214">
        <v>0</v>
      </c>
      <c r="J15" s="214">
        <v>0</v>
      </c>
      <c r="K15" s="214">
        <v>0</v>
      </c>
      <c r="L15" s="214">
        <v>150</v>
      </c>
      <c r="M15" s="214">
        <v>4500</v>
      </c>
      <c r="N15" s="214">
        <v>5000</v>
      </c>
      <c r="O15" s="214">
        <v>0</v>
      </c>
      <c r="P15" s="214">
        <v>0</v>
      </c>
      <c r="Q15" s="215" t="s">
        <v>1453</v>
      </c>
      <c r="R15" s="214" t="s">
        <v>1451</v>
      </c>
      <c r="S15" s="216" t="s">
        <v>95</v>
      </c>
      <c r="T15" s="215" t="s">
        <v>1471</v>
      </c>
    </row>
    <row r="16" spans="1:20" ht="90" x14ac:dyDescent="0.25">
      <c r="A16" s="214">
        <v>8</v>
      </c>
      <c r="B16" s="215" t="s">
        <v>1472</v>
      </c>
      <c r="C16" s="215" t="s">
        <v>1451</v>
      </c>
      <c r="D16" s="215" t="s">
        <v>1458</v>
      </c>
      <c r="E16" s="215" t="s">
        <v>99</v>
      </c>
      <c r="F16" s="214" t="s">
        <v>809</v>
      </c>
      <c r="G16" s="214">
        <v>200</v>
      </c>
      <c r="H16" s="214">
        <v>0</v>
      </c>
      <c r="I16" s="214">
        <v>0</v>
      </c>
      <c r="J16" s="214">
        <v>0</v>
      </c>
      <c r="K16" s="214">
        <v>0</v>
      </c>
      <c r="L16" s="214">
        <v>300</v>
      </c>
      <c r="M16" s="214">
        <v>9000</v>
      </c>
      <c r="N16" s="214">
        <v>10000</v>
      </c>
      <c r="O16" s="214">
        <v>0</v>
      </c>
      <c r="P16" s="214">
        <v>0</v>
      </c>
      <c r="Q16" s="215" t="s">
        <v>1453</v>
      </c>
      <c r="R16" s="214" t="s">
        <v>1451</v>
      </c>
      <c r="S16" s="216" t="s">
        <v>95</v>
      </c>
      <c r="T16" s="215" t="s">
        <v>1473</v>
      </c>
    </row>
    <row r="17" spans="1:20" ht="90" x14ac:dyDescent="0.25">
      <c r="A17" s="214">
        <v>9</v>
      </c>
      <c r="B17" s="215" t="s">
        <v>1474</v>
      </c>
      <c r="C17" s="215" t="s">
        <v>1451</v>
      </c>
      <c r="D17" s="215" t="s">
        <v>1458</v>
      </c>
      <c r="E17" s="215" t="s">
        <v>99</v>
      </c>
      <c r="F17" s="214" t="s">
        <v>14</v>
      </c>
      <c r="G17" s="214">
        <v>600</v>
      </c>
      <c r="H17" s="214">
        <v>0</v>
      </c>
      <c r="I17" s="214">
        <v>0</v>
      </c>
      <c r="J17" s="214">
        <v>0</v>
      </c>
      <c r="K17" s="214">
        <v>0</v>
      </c>
      <c r="L17" s="214">
        <v>900</v>
      </c>
      <c r="M17" s="214">
        <v>45000</v>
      </c>
      <c r="N17" s="214">
        <v>30000</v>
      </c>
      <c r="O17" s="214">
        <v>0</v>
      </c>
      <c r="P17" s="214">
        <v>0</v>
      </c>
      <c r="Q17" s="215" t="s">
        <v>1453</v>
      </c>
      <c r="R17" s="214" t="s">
        <v>1467</v>
      </c>
      <c r="S17" s="216" t="s">
        <v>95</v>
      </c>
      <c r="T17" s="215" t="s">
        <v>1475</v>
      </c>
    </row>
    <row r="18" spans="1:20" ht="90" x14ac:dyDescent="0.25">
      <c r="A18" s="214">
        <v>10</v>
      </c>
      <c r="B18" s="215" t="s">
        <v>1476</v>
      </c>
      <c r="C18" s="215" t="s">
        <v>1451</v>
      </c>
      <c r="D18" s="215" t="s">
        <v>1463</v>
      </c>
      <c r="E18" s="215" t="s">
        <v>99</v>
      </c>
      <c r="F18" s="214" t="s">
        <v>809</v>
      </c>
      <c r="G18" s="214">
        <v>100</v>
      </c>
      <c r="H18" s="214">
        <v>0</v>
      </c>
      <c r="I18" s="214">
        <v>0</v>
      </c>
      <c r="J18" s="214">
        <v>0</v>
      </c>
      <c r="K18" s="214">
        <v>0</v>
      </c>
      <c r="L18" s="214">
        <v>130</v>
      </c>
      <c r="M18" s="214">
        <v>6500</v>
      </c>
      <c r="N18" s="214">
        <v>7500</v>
      </c>
      <c r="O18" s="214">
        <v>0</v>
      </c>
      <c r="P18" s="214">
        <v>0</v>
      </c>
      <c r="Q18" s="215" t="s">
        <v>1453</v>
      </c>
      <c r="R18" s="214" t="s">
        <v>1451</v>
      </c>
      <c r="S18" s="216" t="s">
        <v>95</v>
      </c>
      <c r="T18" s="215" t="s">
        <v>1477</v>
      </c>
    </row>
    <row r="19" spans="1:20" ht="90" x14ac:dyDescent="0.25">
      <c r="A19" s="214">
        <v>11</v>
      </c>
      <c r="B19" s="215" t="s">
        <v>1478</v>
      </c>
      <c r="C19" s="215" t="s">
        <v>1451</v>
      </c>
      <c r="D19" s="215" t="s">
        <v>1479</v>
      </c>
      <c r="E19" s="215" t="s">
        <v>99</v>
      </c>
      <c r="F19" s="214" t="s">
        <v>809</v>
      </c>
      <c r="G19" s="214">
        <v>200</v>
      </c>
      <c r="H19" s="214">
        <v>0</v>
      </c>
      <c r="I19" s="214">
        <v>0</v>
      </c>
      <c r="J19" s="214">
        <v>0</v>
      </c>
      <c r="K19" s="214">
        <v>0</v>
      </c>
      <c r="L19" s="214">
        <v>300</v>
      </c>
      <c r="M19" s="214">
        <v>9000</v>
      </c>
      <c r="N19" s="214">
        <v>10000</v>
      </c>
      <c r="O19" s="214">
        <v>0</v>
      </c>
      <c r="P19" s="214">
        <v>0</v>
      </c>
      <c r="Q19" s="215" t="s">
        <v>1453</v>
      </c>
      <c r="R19" s="214" t="s">
        <v>1451</v>
      </c>
      <c r="S19" s="216" t="s">
        <v>95</v>
      </c>
      <c r="T19" s="215" t="s">
        <v>1480</v>
      </c>
    </row>
    <row r="20" spans="1:20" ht="60" x14ac:dyDescent="0.25">
      <c r="A20" s="214">
        <v>12</v>
      </c>
      <c r="B20" s="215" t="s">
        <v>1481</v>
      </c>
      <c r="C20" s="215" t="s">
        <v>1451</v>
      </c>
      <c r="D20" s="215" t="s">
        <v>1482</v>
      </c>
      <c r="E20" s="215" t="s">
        <v>598</v>
      </c>
      <c r="F20" s="214" t="s">
        <v>14</v>
      </c>
      <c r="G20" s="214">
        <v>2800</v>
      </c>
      <c r="H20" s="214">
        <v>0</v>
      </c>
      <c r="I20" s="214">
        <v>1760</v>
      </c>
      <c r="J20" s="214">
        <v>3000</v>
      </c>
      <c r="K20" s="214">
        <v>0</v>
      </c>
      <c r="L20" s="214">
        <v>9830</v>
      </c>
      <c r="M20" s="214">
        <v>550000</v>
      </c>
      <c r="N20" s="214">
        <v>293800</v>
      </c>
      <c r="O20" s="214">
        <v>0</v>
      </c>
      <c r="P20" s="214">
        <v>5295</v>
      </c>
      <c r="Q20" s="215" t="s">
        <v>1483</v>
      </c>
      <c r="R20" s="214" t="s">
        <v>1467</v>
      </c>
      <c r="S20" s="216" t="s">
        <v>1484</v>
      </c>
      <c r="T20" s="215" t="s">
        <v>1485</v>
      </c>
    </row>
    <row r="21" spans="1:20" ht="105" x14ac:dyDescent="0.25">
      <c r="A21" s="214">
        <v>13</v>
      </c>
      <c r="B21" s="215" t="s">
        <v>1398</v>
      </c>
      <c r="C21" s="215" t="s">
        <v>1451</v>
      </c>
      <c r="D21" s="215" t="s">
        <v>1486</v>
      </c>
      <c r="E21" s="215" t="s">
        <v>598</v>
      </c>
      <c r="F21" s="214" t="s">
        <v>14</v>
      </c>
      <c r="G21" s="214">
        <v>1124</v>
      </c>
      <c r="H21" s="214">
        <v>85</v>
      </c>
      <c r="I21" s="214">
        <v>78</v>
      </c>
      <c r="J21" s="214">
        <v>1856</v>
      </c>
      <c r="K21" s="214">
        <v>0</v>
      </c>
      <c r="L21" s="214">
        <v>3143</v>
      </c>
      <c r="M21" s="214">
        <v>190000</v>
      </c>
      <c r="N21" s="214">
        <v>40000</v>
      </c>
      <c r="O21" s="214">
        <v>3424</v>
      </c>
      <c r="P21" s="214">
        <v>3693</v>
      </c>
      <c r="Q21" s="215" t="s">
        <v>1483</v>
      </c>
      <c r="R21" s="214" t="s">
        <v>1467</v>
      </c>
      <c r="S21" s="216" t="s">
        <v>1484</v>
      </c>
      <c r="T21" s="215" t="s">
        <v>1487</v>
      </c>
    </row>
    <row r="22" spans="1:20" ht="409.5" x14ac:dyDescent="0.25">
      <c r="A22" s="214">
        <v>14</v>
      </c>
      <c r="B22" s="215" t="s">
        <v>1488</v>
      </c>
      <c r="C22" s="215" t="s">
        <v>1340</v>
      </c>
      <c r="D22" s="215" t="s">
        <v>1489</v>
      </c>
      <c r="E22" s="215" t="s">
        <v>132</v>
      </c>
      <c r="F22" s="214" t="s">
        <v>1490</v>
      </c>
      <c r="G22" s="214">
        <v>150</v>
      </c>
      <c r="H22" s="214">
        <v>0</v>
      </c>
      <c r="I22" s="214">
        <v>0</v>
      </c>
      <c r="J22" s="214">
        <v>0</v>
      </c>
      <c r="K22" s="214">
        <v>0</v>
      </c>
      <c r="L22" s="214">
        <v>150</v>
      </c>
      <c r="M22" s="214">
        <v>1000</v>
      </c>
      <c r="N22" s="214">
        <v>5500</v>
      </c>
      <c r="O22" s="214">
        <v>1126</v>
      </c>
      <c r="P22" s="214">
        <v>1126</v>
      </c>
      <c r="Q22" s="215" t="s">
        <v>1491</v>
      </c>
      <c r="R22" s="214" t="s">
        <v>1490</v>
      </c>
      <c r="S22" s="216" t="s">
        <v>1451</v>
      </c>
      <c r="T22" s="215" t="s">
        <v>1492</v>
      </c>
    </row>
    <row r="23" spans="1:20" ht="60" x14ac:dyDescent="0.25">
      <c r="A23" s="214">
        <v>15</v>
      </c>
      <c r="B23" s="215" t="s">
        <v>1493</v>
      </c>
      <c r="C23" s="215" t="s">
        <v>1340</v>
      </c>
      <c r="D23" s="215" t="s">
        <v>1494</v>
      </c>
      <c r="E23" s="215" t="s">
        <v>132</v>
      </c>
      <c r="F23" s="214" t="s">
        <v>1490</v>
      </c>
      <c r="G23" s="214">
        <v>200</v>
      </c>
      <c r="H23" s="214">
        <v>0</v>
      </c>
      <c r="I23" s="214">
        <v>0</v>
      </c>
      <c r="J23" s="214">
        <v>0</v>
      </c>
      <c r="K23" s="214">
        <v>0</v>
      </c>
      <c r="L23" s="214">
        <v>200</v>
      </c>
      <c r="M23" s="214">
        <v>1240</v>
      </c>
      <c r="N23" s="214">
        <v>0</v>
      </c>
      <c r="O23" s="214">
        <v>1280</v>
      </c>
      <c r="P23" s="214">
        <v>1280</v>
      </c>
      <c r="Q23" s="215" t="s">
        <v>1495</v>
      </c>
      <c r="R23" s="214" t="s">
        <v>1490</v>
      </c>
      <c r="S23" s="216" t="s">
        <v>1451</v>
      </c>
      <c r="T23" s="215" t="s">
        <v>1496</v>
      </c>
    </row>
    <row r="24" spans="1:20" ht="45" x14ac:dyDescent="0.25">
      <c r="A24" s="214">
        <v>16</v>
      </c>
      <c r="B24" s="215" t="s">
        <v>1497</v>
      </c>
      <c r="C24" s="215" t="s">
        <v>1451</v>
      </c>
      <c r="D24" s="215" t="s">
        <v>1451</v>
      </c>
      <c r="E24" s="215" t="s">
        <v>132</v>
      </c>
      <c r="F24" s="214" t="s">
        <v>14</v>
      </c>
      <c r="G24" s="214">
        <v>600</v>
      </c>
      <c r="H24" s="214">
        <v>600</v>
      </c>
      <c r="I24" s="214">
        <v>70</v>
      </c>
      <c r="J24" s="214">
        <v>400</v>
      </c>
      <c r="K24" s="214">
        <v>0</v>
      </c>
      <c r="L24" s="214">
        <v>1670</v>
      </c>
      <c r="M24" s="214">
        <v>150000</v>
      </c>
      <c r="N24" s="214">
        <v>0</v>
      </c>
      <c r="O24" s="214">
        <v>0</v>
      </c>
      <c r="P24" s="214">
        <v>0</v>
      </c>
      <c r="Q24" s="215" t="s">
        <v>1498</v>
      </c>
      <c r="R24" s="214" t="s">
        <v>1451</v>
      </c>
      <c r="S24" s="216" t="s">
        <v>1499</v>
      </c>
      <c r="T24" s="215" t="s">
        <v>1451</v>
      </c>
    </row>
    <row r="25" spans="1:20" ht="60" x14ac:dyDescent="0.25">
      <c r="A25" s="214">
        <v>17</v>
      </c>
      <c r="B25" s="215" t="s">
        <v>1500</v>
      </c>
      <c r="C25" s="215" t="s">
        <v>1451</v>
      </c>
      <c r="D25" s="215" t="s">
        <v>1501</v>
      </c>
      <c r="E25" s="215" t="s">
        <v>132</v>
      </c>
      <c r="F25" s="214" t="s">
        <v>809</v>
      </c>
      <c r="G25" s="214">
        <v>0</v>
      </c>
      <c r="H25" s="214">
        <v>369</v>
      </c>
      <c r="I25" s="214">
        <v>0</v>
      </c>
      <c r="J25" s="214">
        <v>0</v>
      </c>
      <c r="K25" s="214">
        <v>0</v>
      </c>
      <c r="L25" s="214">
        <v>369</v>
      </c>
      <c r="M25" s="214">
        <v>80000</v>
      </c>
      <c r="N25" s="214">
        <v>20000</v>
      </c>
      <c r="O25" s="214">
        <v>900</v>
      </c>
      <c r="P25" s="214">
        <v>0</v>
      </c>
      <c r="Q25" s="215" t="s">
        <v>1498</v>
      </c>
      <c r="R25" s="214" t="s">
        <v>1451</v>
      </c>
      <c r="S25" s="216" t="s">
        <v>1499</v>
      </c>
      <c r="T25" s="215" t="s">
        <v>1502</v>
      </c>
    </row>
    <row r="26" spans="1:20" ht="45" x14ac:dyDescent="0.25">
      <c r="A26" s="214">
        <v>18</v>
      </c>
      <c r="B26" s="215" t="s">
        <v>1503</v>
      </c>
      <c r="C26" s="215" t="s">
        <v>1451</v>
      </c>
      <c r="D26" s="215" t="s">
        <v>1494</v>
      </c>
      <c r="E26" s="215" t="s">
        <v>132</v>
      </c>
      <c r="F26" s="214" t="s">
        <v>809</v>
      </c>
      <c r="G26" s="214">
        <v>0</v>
      </c>
      <c r="H26" s="214">
        <v>0</v>
      </c>
      <c r="I26" s="214">
        <v>0</v>
      </c>
      <c r="J26" s="214">
        <v>0</v>
      </c>
      <c r="K26" s="214">
        <v>0</v>
      </c>
      <c r="L26" s="214">
        <v>1965</v>
      </c>
      <c r="M26" s="214">
        <v>50000</v>
      </c>
      <c r="N26" s="214">
        <v>0</v>
      </c>
      <c r="O26" s="214">
        <v>1400</v>
      </c>
      <c r="P26" s="214">
        <v>0</v>
      </c>
      <c r="Q26" s="215" t="s">
        <v>1498</v>
      </c>
      <c r="R26" s="214" t="s">
        <v>1451</v>
      </c>
      <c r="S26" s="216" t="s">
        <v>1499</v>
      </c>
      <c r="T26" s="215" t="s">
        <v>1504</v>
      </c>
    </row>
    <row r="27" spans="1:20" ht="90" x14ac:dyDescent="0.25">
      <c r="A27" s="214">
        <v>19</v>
      </c>
      <c r="B27" s="215" t="s">
        <v>1505</v>
      </c>
      <c r="C27" s="215" t="s">
        <v>1451</v>
      </c>
      <c r="D27" s="215" t="s">
        <v>1506</v>
      </c>
      <c r="E27" s="215" t="s">
        <v>566</v>
      </c>
      <c r="F27" s="214" t="s">
        <v>809</v>
      </c>
      <c r="G27" s="214">
        <v>253.74</v>
      </c>
      <c r="H27" s="214">
        <v>0</v>
      </c>
      <c r="I27" s="214">
        <v>0</v>
      </c>
      <c r="J27" s="214">
        <v>0</v>
      </c>
      <c r="K27" s="214">
        <v>0</v>
      </c>
      <c r="L27" s="214">
        <v>0</v>
      </c>
      <c r="M27" s="214">
        <v>5000</v>
      </c>
      <c r="N27" s="214">
        <v>0</v>
      </c>
      <c r="O27" s="214">
        <v>0</v>
      </c>
      <c r="P27" s="214">
        <v>0</v>
      </c>
      <c r="Q27" s="215" t="s">
        <v>1507</v>
      </c>
      <c r="R27" s="214" t="s">
        <v>1508</v>
      </c>
      <c r="S27" s="216" t="s">
        <v>1484</v>
      </c>
      <c r="T27" s="215" t="s">
        <v>1509</v>
      </c>
    </row>
    <row r="28" spans="1:20" ht="105" x14ac:dyDescent="0.25">
      <c r="A28" s="214">
        <v>20</v>
      </c>
      <c r="B28" s="215" t="s">
        <v>1510</v>
      </c>
      <c r="C28" s="215" t="s">
        <v>1451</v>
      </c>
      <c r="D28" s="215" t="s">
        <v>1511</v>
      </c>
      <c r="E28" s="215" t="s">
        <v>566</v>
      </c>
      <c r="F28" s="214" t="s">
        <v>809</v>
      </c>
      <c r="G28" s="214">
        <v>0</v>
      </c>
      <c r="H28" s="214">
        <v>0</v>
      </c>
      <c r="I28" s="214">
        <v>0</v>
      </c>
      <c r="J28" s="214">
        <v>0</v>
      </c>
      <c r="K28" s="214">
        <v>0</v>
      </c>
      <c r="L28" s="214">
        <v>0</v>
      </c>
      <c r="M28" s="214">
        <v>10000</v>
      </c>
      <c r="N28" s="214">
        <v>0</v>
      </c>
      <c r="O28" s="214">
        <v>0</v>
      </c>
      <c r="P28" s="214">
        <v>0</v>
      </c>
      <c r="Q28" s="215" t="s">
        <v>1451</v>
      </c>
      <c r="R28" s="214" t="s">
        <v>12</v>
      </c>
      <c r="S28" s="216" t="s">
        <v>90</v>
      </c>
      <c r="T28" s="215" t="s">
        <v>1512</v>
      </c>
    </row>
    <row r="29" spans="1:20" ht="45" x14ac:dyDescent="0.25">
      <c r="A29" s="214">
        <v>21</v>
      </c>
      <c r="B29" s="215" t="s">
        <v>1513</v>
      </c>
      <c r="C29" s="215" t="s">
        <v>1451</v>
      </c>
      <c r="D29" s="215" t="s">
        <v>1514</v>
      </c>
      <c r="E29" s="215" t="s">
        <v>566</v>
      </c>
      <c r="F29" s="214" t="s">
        <v>14</v>
      </c>
      <c r="G29" s="214">
        <v>2340</v>
      </c>
      <c r="H29" s="214">
        <v>2043</v>
      </c>
      <c r="I29" s="214">
        <v>445</v>
      </c>
      <c r="J29" s="214">
        <v>2698</v>
      </c>
      <c r="K29" s="214">
        <v>0</v>
      </c>
      <c r="L29" s="214">
        <v>7526</v>
      </c>
      <c r="M29" s="214">
        <v>450000</v>
      </c>
      <c r="N29" s="214">
        <v>0</v>
      </c>
      <c r="O29" s="214">
        <v>0</v>
      </c>
      <c r="P29" s="214">
        <v>0</v>
      </c>
      <c r="Q29" s="215" t="s">
        <v>1515</v>
      </c>
      <c r="R29" s="214" t="s">
        <v>1516</v>
      </c>
      <c r="S29" s="216" t="s">
        <v>90</v>
      </c>
      <c r="T29" s="215" t="s">
        <v>1517</v>
      </c>
    </row>
    <row r="30" spans="1:20" ht="45" x14ac:dyDescent="0.25">
      <c r="A30" s="214">
        <v>22</v>
      </c>
      <c r="B30" s="215" t="s">
        <v>1518</v>
      </c>
      <c r="C30" s="215" t="s">
        <v>1451</v>
      </c>
      <c r="D30" s="215" t="s">
        <v>1514</v>
      </c>
      <c r="E30" s="215" t="s">
        <v>566</v>
      </c>
      <c r="F30" s="214" t="s">
        <v>809</v>
      </c>
      <c r="G30" s="214">
        <v>3203</v>
      </c>
      <c r="H30" s="214">
        <v>2703</v>
      </c>
      <c r="I30" s="214">
        <v>1341</v>
      </c>
      <c r="J30" s="214">
        <v>4550</v>
      </c>
      <c r="K30" s="214">
        <v>0</v>
      </c>
      <c r="L30" s="214">
        <v>11797</v>
      </c>
      <c r="M30" s="214">
        <v>115000</v>
      </c>
      <c r="N30" s="214">
        <v>0</v>
      </c>
      <c r="O30" s="214">
        <v>0</v>
      </c>
      <c r="P30" s="214">
        <v>0</v>
      </c>
      <c r="Q30" s="215" t="s">
        <v>1515</v>
      </c>
      <c r="R30" s="214" t="s">
        <v>1516</v>
      </c>
      <c r="S30" s="216" t="s">
        <v>95</v>
      </c>
      <c r="T30" s="215" t="s">
        <v>1517</v>
      </c>
    </row>
    <row r="31" spans="1:20" ht="30" x14ac:dyDescent="0.25">
      <c r="A31" s="214">
        <v>23</v>
      </c>
      <c r="B31" s="215" t="s">
        <v>1519</v>
      </c>
      <c r="C31" s="215" t="s">
        <v>1451</v>
      </c>
      <c r="D31" s="215" t="s">
        <v>1514</v>
      </c>
      <c r="E31" s="215" t="s">
        <v>566</v>
      </c>
      <c r="F31" s="214" t="s">
        <v>809</v>
      </c>
      <c r="G31" s="214">
        <v>498</v>
      </c>
      <c r="H31" s="214">
        <v>321</v>
      </c>
      <c r="I31" s="214">
        <v>151</v>
      </c>
      <c r="J31" s="214">
        <v>524</v>
      </c>
      <c r="K31" s="214">
        <v>0</v>
      </c>
      <c r="L31" s="214">
        <v>1494</v>
      </c>
      <c r="M31" s="214">
        <v>40000</v>
      </c>
      <c r="N31" s="214">
        <v>0</v>
      </c>
      <c r="O31" s="214">
        <v>0</v>
      </c>
      <c r="P31" s="214">
        <v>0</v>
      </c>
      <c r="Q31" s="215" t="s">
        <v>1515</v>
      </c>
      <c r="R31" s="214" t="s">
        <v>1516</v>
      </c>
      <c r="S31" s="216" t="s">
        <v>1484</v>
      </c>
      <c r="T31" s="215" t="s">
        <v>1520</v>
      </c>
    </row>
    <row r="32" spans="1:20" ht="60" x14ac:dyDescent="0.25">
      <c r="A32" s="214">
        <v>24</v>
      </c>
      <c r="B32" s="215" t="s">
        <v>1521</v>
      </c>
      <c r="C32" s="215" t="s">
        <v>1451</v>
      </c>
      <c r="D32" s="215" t="s">
        <v>1522</v>
      </c>
      <c r="E32" s="215" t="s">
        <v>566</v>
      </c>
      <c r="F32" s="214" t="s">
        <v>14</v>
      </c>
      <c r="G32" s="214">
        <v>6830</v>
      </c>
      <c r="H32" s="214">
        <v>7243</v>
      </c>
      <c r="I32" s="214">
        <v>12808</v>
      </c>
      <c r="J32" s="214">
        <v>3145</v>
      </c>
      <c r="K32" s="214">
        <v>0</v>
      </c>
      <c r="L32" s="214">
        <v>49821</v>
      </c>
      <c r="M32" s="214">
        <v>2218000</v>
      </c>
      <c r="N32" s="214">
        <v>282000</v>
      </c>
      <c r="O32" s="214">
        <v>0</v>
      </c>
      <c r="P32" s="214">
        <v>0</v>
      </c>
      <c r="Q32" s="215" t="s">
        <v>1515</v>
      </c>
      <c r="R32" s="214" t="s">
        <v>1516</v>
      </c>
      <c r="S32" s="216" t="s">
        <v>90</v>
      </c>
      <c r="T32" s="215" t="s">
        <v>1523</v>
      </c>
    </row>
    <row r="33" spans="1:20" ht="60" x14ac:dyDescent="0.25">
      <c r="A33" s="214">
        <v>25</v>
      </c>
      <c r="B33" s="215" t="s">
        <v>1524</v>
      </c>
      <c r="C33" s="215" t="s">
        <v>1451</v>
      </c>
      <c r="D33" s="215" t="s">
        <v>1525</v>
      </c>
      <c r="E33" s="215" t="s">
        <v>176</v>
      </c>
      <c r="F33" s="214" t="s">
        <v>809</v>
      </c>
      <c r="G33" s="214">
        <v>0</v>
      </c>
      <c r="H33" s="214">
        <v>106</v>
      </c>
      <c r="I33" s="214">
        <v>0</v>
      </c>
      <c r="J33" s="214">
        <v>177</v>
      </c>
      <c r="K33" s="214">
        <v>0</v>
      </c>
      <c r="L33" s="214">
        <v>885</v>
      </c>
      <c r="M33" s="214">
        <v>7000</v>
      </c>
      <c r="N33" s="214">
        <v>1500</v>
      </c>
      <c r="O33" s="214">
        <v>200</v>
      </c>
      <c r="P33" s="214">
        <v>200</v>
      </c>
      <c r="Q33" s="215" t="s">
        <v>1526</v>
      </c>
      <c r="R33" s="214" t="s">
        <v>1451</v>
      </c>
      <c r="S33" s="216" t="s">
        <v>95</v>
      </c>
      <c r="T33" s="215" t="s">
        <v>1527</v>
      </c>
    </row>
    <row r="34" spans="1:20" ht="75" x14ac:dyDescent="0.25">
      <c r="A34" s="214">
        <v>26</v>
      </c>
      <c r="B34" s="215" t="s">
        <v>1528</v>
      </c>
      <c r="C34" s="215" t="s">
        <v>1451</v>
      </c>
      <c r="D34" s="215" t="s">
        <v>184</v>
      </c>
      <c r="E34" s="215" t="s">
        <v>176</v>
      </c>
      <c r="F34" s="214" t="s">
        <v>1508</v>
      </c>
      <c r="G34" s="214">
        <v>1141</v>
      </c>
      <c r="H34" s="214">
        <v>0</v>
      </c>
      <c r="I34" s="214">
        <v>0</v>
      </c>
      <c r="J34" s="214">
        <v>48</v>
      </c>
      <c r="K34" s="214">
        <v>0</v>
      </c>
      <c r="L34" s="214">
        <v>2162</v>
      </c>
      <c r="M34" s="214">
        <v>150000</v>
      </c>
      <c r="N34" s="214">
        <v>0</v>
      </c>
      <c r="O34" s="214">
        <v>0</v>
      </c>
      <c r="P34" s="214">
        <v>5500</v>
      </c>
      <c r="Q34" s="215" t="s">
        <v>1529</v>
      </c>
      <c r="R34" s="214" t="s">
        <v>1530</v>
      </c>
      <c r="S34" s="216" t="s">
        <v>90</v>
      </c>
      <c r="T34" s="215" t="s">
        <v>1531</v>
      </c>
    </row>
    <row r="35" spans="1:20" ht="180" x14ac:dyDescent="0.25">
      <c r="A35" s="214">
        <v>27</v>
      </c>
      <c r="B35" s="215" t="s">
        <v>1532</v>
      </c>
      <c r="C35" s="215" t="s">
        <v>1335</v>
      </c>
      <c r="D35" s="215" t="s">
        <v>1533</v>
      </c>
      <c r="E35" s="215" t="s">
        <v>176</v>
      </c>
      <c r="F35" s="214" t="s">
        <v>809</v>
      </c>
      <c r="G35" s="214">
        <v>1007</v>
      </c>
      <c r="H35" s="214">
        <v>69.900000000000006</v>
      </c>
      <c r="I35" s="214">
        <v>0</v>
      </c>
      <c r="J35" s="214">
        <v>0</v>
      </c>
      <c r="K35" s="214">
        <v>0</v>
      </c>
      <c r="L35" s="214">
        <v>1076.9000000000001</v>
      </c>
      <c r="M35" s="214">
        <v>47900</v>
      </c>
      <c r="N35" s="214">
        <v>35000</v>
      </c>
      <c r="O35" s="214">
        <v>49473</v>
      </c>
      <c r="P35" s="214">
        <v>49473</v>
      </c>
      <c r="Q35" s="215" t="s">
        <v>1534</v>
      </c>
      <c r="R35" s="214" t="s">
        <v>1451</v>
      </c>
      <c r="S35" s="216" t="s">
        <v>1484</v>
      </c>
      <c r="T35" s="215" t="s">
        <v>1535</v>
      </c>
    </row>
    <row r="36" spans="1:20" ht="30" x14ac:dyDescent="0.25">
      <c r="A36" s="214">
        <v>28</v>
      </c>
      <c r="B36" s="215" t="s">
        <v>1532</v>
      </c>
      <c r="C36" s="215" t="s">
        <v>1451</v>
      </c>
      <c r="D36" s="215" t="s">
        <v>1533</v>
      </c>
      <c r="E36" s="215" t="s">
        <v>176</v>
      </c>
      <c r="F36" s="214" t="s">
        <v>809</v>
      </c>
      <c r="G36" s="214">
        <v>0</v>
      </c>
      <c r="H36" s="214">
        <v>0</v>
      </c>
      <c r="I36" s="214">
        <v>0</v>
      </c>
      <c r="J36" s="214">
        <v>0</v>
      </c>
      <c r="K36" s="214">
        <v>0</v>
      </c>
      <c r="L36" s="214">
        <v>0</v>
      </c>
      <c r="M36" s="214">
        <v>10000</v>
      </c>
      <c r="N36" s="214">
        <v>0</v>
      </c>
      <c r="O36" s="214">
        <v>0</v>
      </c>
      <c r="P36" s="214">
        <v>0</v>
      </c>
      <c r="Q36" s="215" t="s">
        <v>1451</v>
      </c>
      <c r="R36" s="214" t="s">
        <v>1451</v>
      </c>
      <c r="S36" s="216" t="s">
        <v>95</v>
      </c>
      <c r="T36" s="215" t="s">
        <v>1536</v>
      </c>
    </row>
    <row r="37" spans="1:20" ht="135" x14ac:dyDescent="0.25">
      <c r="A37" s="214">
        <v>29</v>
      </c>
      <c r="B37" s="215" t="s">
        <v>1537</v>
      </c>
      <c r="C37" s="215" t="s">
        <v>1451</v>
      </c>
      <c r="D37" s="215" t="s">
        <v>181</v>
      </c>
      <c r="E37" s="215" t="s">
        <v>176</v>
      </c>
      <c r="F37" s="214" t="s">
        <v>1508</v>
      </c>
      <c r="G37" s="214">
        <v>1545</v>
      </c>
      <c r="H37" s="214">
        <v>50</v>
      </c>
      <c r="I37" s="214">
        <v>0</v>
      </c>
      <c r="J37" s="214">
        <v>100</v>
      </c>
      <c r="K37" s="214">
        <v>0</v>
      </c>
      <c r="L37" s="214">
        <v>2392</v>
      </c>
      <c r="M37" s="214">
        <v>135000</v>
      </c>
      <c r="N37" s="214">
        <v>15000</v>
      </c>
      <c r="O37" s="214">
        <v>0</v>
      </c>
      <c r="P37" s="214">
        <v>6000</v>
      </c>
      <c r="Q37" s="215" t="s">
        <v>1538</v>
      </c>
      <c r="R37" s="214" t="s">
        <v>1530</v>
      </c>
      <c r="S37" s="216" t="s">
        <v>90</v>
      </c>
      <c r="T37" s="215" t="s">
        <v>1539</v>
      </c>
    </row>
    <row r="38" spans="1:20" ht="60" x14ac:dyDescent="0.25">
      <c r="A38" s="214">
        <v>30</v>
      </c>
      <c r="B38" s="215" t="s">
        <v>1540</v>
      </c>
      <c r="C38" s="215" t="s">
        <v>1451</v>
      </c>
      <c r="D38" s="215" t="s">
        <v>1541</v>
      </c>
      <c r="E38" s="215" t="s">
        <v>176</v>
      </c>
      <c r="F38" s="214" t="s">
        <v>809</v>
      </c>
      <c r="G38" s="214">
        <v>1093</v>
      </c>
      <c r="H38" s="214">
        <v>47</v>
      </c>
      <c r="I38" s="214">
        <v>53</v>
      </c>
      <c r="J38" s="214">
        <v>488</v>
      </c>
      <c r="K38" s="214">
        <v>0</v>
      </c>
      <c r="L38" s="214">
        <v>161</v>
      </c>
      <c r="M38" s="214">
        <v>11000</v>
      </c>
      <c r="N38" s="214">
        <v>1000</v>
      </c>
      <c r="O38" s="214">
        <v>7937</v>
      </c>
      <c r="P38" s="214">
        <v>7937</v>
      </c>
      <c r="Q38" s="215" t="s">
        <v>1542</v>
      </c>
      <c r="R38" s="214" t="s">
        <v>1451</v>
      </c>
      <c r="S38" s="216" t="s">
        <v>95</v>
      </c>
      <c r="T38" s="215" t="s">
        <v>1543</v>
      </c>
    </row>
    <row r="39" spans="1:20" ht="45" x14ac:dyDescent="0.25">
      <c r="A39" s="214">
        <v>31</v>
      </c>
      <c r="B39" s="215" t="s">
        <v>1544</v>
      </c>
      <c r="C39" s="215" t="s">
        <v>1451</v>
      </c>
      <c r="D39" s="215" t="s">
        <v>1545</v>
      </c>
      <c r="E39" s="215" t="s">
        <v>1546</v>
      </c>
      <c r="F39" s="214" t="s">
        <v>1490</v>
      </c>
      <c r="G39" s="214">
        <v>360</v>
      </c>
      <c r="H39" s="214">
        <v>240</v>
      </c>
      <c r="I39" s="214">
        <v>0</v>
      </c>
      <c r="J39" s="214">
        <v>0</v>
      </c>
      <c r="K39" s="214">
        <v>0</v>
      </c>
      <c r="L39" s="214">
        <v>600</v>
      </c>
      <c r="M39" s="214">
        <v>0</v>
      </c>
      <c r="N39" s="214">
        <v>0</v>
      </c>
      <c r="O39" s="214">
        <v>0</v>
      </c>
      <c r="P39" s="214">
        <v>0</v>
      </c>
      <c r="Q39" s="215" t="s">
        <v>1547</v>
      </c>
      <c r="R39" s="214" t="s">
        <v>1451</v>
      </c>
      <c r="S39" s="216" t="s">
        <v>90</v>
      </c>
      <c r="T39" s="215" t="s">
        <v>1548</v>
      </c>
    </row>
    <row r="40" spans="1:20" ht="45" x14ac:dyDescent="0.25">
      <c r="A40" s="214">
        <v>32</v>
      </c>
      <c r="B40" s="215" t="s">
        <v>1549</v>
      </c>
      <c r="C40" s="215" t="s">
        <v>1451</v>
      </c>
      <c r="D40" s="215" t="s">
        <v>1550</v>
      </c>
      <c r="E40" s="215" t="s">
        <v>254</v>
      </c>
      <c r="F40" s="214" t="s">
        <v>809</v>
      </c>
      <c r="G40" s="214">
        <v>4193</v>
      </c>
      <c r="H40" s="214">
        <v>0</v>
      </c>
      <c r="I40" s="214">
        <v>0</v>
      </c>
      <c r="J40" s="214">
        <v>6066</v>
      </c>
      <c r="K40" s="214">
        <v>0</v>
      </c>
      <c r="L40" s="214">
        <v>10259</v>
      </c>
      <c r="M40" s="214">
        <v>306000</v>
      </c>
      <c r="N40" s="214">
        <v>44000</v>
      </c>
      <c r="O40" s="214">
        <v>17500</v>
      </c>
      <c r="P40" s="214">
        <v>17500</v>
      </c>
      <c r="Q40" s="215" t="s">
        <v>1551</v>
      </c>
      <c r="R40" s="214" t="s">
        <v>14</v>
      </c>
      <c r="S40" s="216" t="s">
        <v>90</v>
      </c>
      <c r="T40" s="215" t="s">
        <v>1552</v>
      </c>
    </row>
    <row r="41" spans="1:20" ht="120" x14ac:dyDescent="0.25">
      <c r="A41" s="214">
        <v>33</v>
      </c>
      <c r="B41" s="215" t="s">
        <v>1553</v>
      </c>
      <c r="C41" s="215" t="s">
        <v>1331</v>
      </c>
      <c r="D41" s="215" t="s">
        <v>1554</v>
      </c>
      <c r="E41" s="215" t="s">
        <v>254</v>
      </c>
      <c r="F41" s="214" t="s">
        <v>14</v>
      </c>
      <c r="G41" s="214">
        <v>63</v>
      </c>
      <c r="H41" s="214">
        <v>0</v>
      </c>
      <c r="I41" s="214">
        <v>1945</v>
      </c>
      <c r="J41" s="214">
        <v>1373</v>
      </c>
      <c r="K41" s="214">
        <v>0</v>
      </c>
      <c r="L41" s="214">
        <v>3380</v>
      </c>
      <c r="M41" s="214">
        <v>184950</v>
      </c>
      <c r="N41" s="214">
        <v>2000</v>
      </c>
      <c r="O41" s="214">
        <v>17500</v>
      </c>
      <c r="P41" s="214">
        <v>17500</v>
      </c>
      <c r="Q41" s="215" t="s">
        <v>1551</v>
      </c>
      <c r="R41" s="214" t="s">
        <v>14</v>
      </c>
      <c r="S41" s="216" t="s">
        <v>90</v>
      </c>
      <c r="T41" s="215" t="s">
        <v>1555</v>
      </c>
    </row>
    <row r="42" spans="1:20" ht="90" x14ac:dyDescent="0.25">
      <c r="A42" s="214">
        <v>34</v>
      </c>
      <c r="B42" s="215" t="s">
        <v>1556</v>
      </c>
      <c r="C42" s="215" t="s">
        <v>1338</v>
      </c>
      <c r="D42" s="215" t="s">
        <v>1556</v>
      </c>
      <c r="E42" s="215" t="s">
        <v>256</v>
      </c>
      <c r="F42" s="214" t="s">
        <v>809</v>
      </c>
      <c r="G42" s="214">
        <v>3390.29</v>
      </c>
      <c r="H42" s="214">
        <v>1491.48</v>
      </c>
      <c r="I42" s="214">
        <v>1000</v>
      </c>
      <c r="J42" s="214">
        <v>3224</v>
      </c>
      <c r="K42" s="214">
        <v>1093</v>
      </c>
      <c r="L42" s="214">
        <v>26080.77</v>
      </c>
      <c r="M42" s="214">
        <v>3100</v>
      </c>
      <c r="N42" s="214">
        <v>3918</v>
      </c>
      <c r="O42" s="214">
        <v>0</v>
      </c>
      <c r="P42" s="214">
        <v>20</v>
      </c>
      <c r="Q42" s="215" t="s">
        <v>1557</v>
      </c>
      <c r="R42" s="214" t="s">
        <v>1490</v>
      </c>
      <c r="S42" s="216" t="s">
        <v>1484</v>
      </c>
      <c r="T42" s="215" t="s">
        <v>1558</v>
      </c>
    </row>
    <row r="43" spans="1:20" ht="45" x14ac:dyDescent="0.25">
      <c r="A43" s="214">
        <v>35</v>
      </c>
      <c r="B43" s="215" t="s">
        <v>1559</v>
      </c>
      <c r="C43" s="215" t="s">
        <v>1451</v>
      </c>
      <c r="D43" s="215" t="s">
        <v>1560</v>
      </c>
      <c r="E43" s="215" t="s">
        <v>1561</v>
      </c>
      <c r="F43" s="214" t="s">
        <v>118</v>
      </c>
      <c r="G43" s="214">
        <v>200</v>
      </c>
      <c r="H43" s="214">
        <v>0</v>
      </c>
      <c r="I43" s="214">
        <v>0</v>
      </c>
      <c r="J43" s="214">
        <v>0</v>
      </c>
      <c r="K43" s="214">
        <v>0</v>
      </c>
      <c r="L43" s="214">
        <v>200</v>
      </c>
      <c r="M43" s="214">
        <v>1000</v>
      </c>
      <c r="N43" s="214">
        <v>0</v>
      </c>
      <c r="O43" s="214">
        <v>40</v>
      </c>
      <c r="P43" s="214">
        <v>40</v>
      </c>
      <c r="Q43" s="215" t="s">
        <v>1562</v>
      </c>
      <c r="R43" s="214" t="s">
        <v>1563</v>
      </c>
      <c r="S43" s="216" t="s">
        <v>1484</v>
      </c>
      <c r="T43" s="215" t="s">
        <v>1564</v>
      </c>
    </row>
    <row r="44" spans="1:20" ht="45" x14ac:dyDescent="0.25">
      <c r="A44" s="214">
        <v>36</v>
      </c>
      <c r="B44" s="215" t="s">
        <v>1565</v>
      </c>
      <c r="C44" s="215" t="s">
        <v>1342</v>
      </c>
      <c r="D44" s="215" t="s">
        <v>1566</v>
      </c>
      <c r="E44" s="215" t="s">
        <v>1567</v>
      </c>
      <c r="F44" s="214" t="s">
        <v>14</v>
      </c>
      <c r="G44" s="214">
        <v>7187</v>
      </c>
      <c r="H44" s="214">
        <v>2134</v>
      </c>
      <c r="I44" s="214">
        <v>1956</v>
      </c>
      <c r="J44" s="214">
        <v>2236</v>
      </c>
      <c r="K44" s="214">
        <v>0</v>
      </c>
      <c r="L44" s="214">
        <v>29423</v>
      </c>
      <c r="M44" s="214">
        <v>1350000</v>
      </c>
      <c r="N44" s="214">
        <v>169000</v>
      </c>
      <c r="O44" s="214">
        <v>0</v>
      </c>
      <c r="P44" s="214">
        <v>10300</v>
      </c>
      <c r="Q44" s="215" t="s">
        <v>1568</v>
      </c>
      <c r="R44" s="214" t="s">
        <v>1569</v>
      </c>
      <c r="S44" s="216" t="s">
        <v>90</v>
      </c>
      <c r="T44" s="215" t="s">
        <v>1570</v>
      </c>
    </row>
    <row r="45" spans="1:20" ht="30" x14ac:dyDescent="0.25">
      <c r="A45" s="214">
        <v>37</v>
      </c>
      <c r="B45" s="215" t="s">
        <v>1571</v>
      </c>
      <c r="C45" s="215" t="s">
        <v>1451</v>
      </c>
      <c r="D45" s="215" t="s">
        <v>1572</v>
      </c>
      <c r="E45" s="215" t="s">
        <v>241</v>
      </c>
      <c r="F45" s="214" t="s">
        <v>809</v>
      </c>
      <c r="G45" s="214">
        <v>0</v>
      </c>
      <c r="H45" s="214">
        <v>0</v>
      </c>
      <c r="I45" s="214">
        <v>0</v>
      </c>
      <c r="J45" s="214">
        <v>0</v>
      </c>
      <c r="K45" s="214">
        <v>0</v>
      </c>
      <c r="L45" s="214">
        <v>0</v>
      </c>
      <c r="M45" s="214">
        <v>5000</v>
      </c>
      <c r="N45" s="214">
        <v>190000</v>
      </c>
      <c r="O45" s="214">
        <v>0</v>
      </c>
      <c r="P45" s="214">
        <v>0</v>
      </c>
      <c r="Q45" s="215" t="s">
        <v>1573</v>
      </c>
      <c r="R45" s="214" t="s">
        <v>1451</v>
      </c>
      <c r="S45" s="216" t="s">
        <v>90</v>
      </c>
      <c r="T45" s="215" t="s">
        <v>1574</v>
      </c>
    </row>
    <row r="46" spans="1:20" ht="30" x14ac:dyDescent="0.25">
      <c r="A46" s="214">
        <v>38</v>
      </c>
      <c r="B46" s="215" t="s">
        <v>1571</v>
      </c>
      <c r="C46" s="215" t="s">
        <v>1451</v>
      </c>
      <c r="D46" s="215" t="s">
        <v>1572</v>
      </c>
      <c r="E46" s="215" t="s">
        <v>241</v>
      </c>
      <c r="F46" s="214" t="s">
        <v>809</v>
      </c>
      <c r="G46" s="214">
        <v>0</v>
      </c>
      <c r="H46" s="214">
        <v>0</v>
      </c>
      <c r="I46" s="214">
        <v>0</v>
      </c>
      <c r="J46" s="214">
        <v>0</v>
      </c>
      <c r="K46" s="214">
        <v>0</v>
      </c>
      <c r="L46" s="214">
        <v>0</v>
      </c>
      <c r="M46" s="214">
        <v>1600</v>
      </c>
      <c r="N46" s="214">
        <v>0</v>
      </c>
      <c r="O46" s="214">
        <v>15</v>
      </c>
      <c r="P46" s="214">
        <v>20</v>
      </c>
      <c r="Q46" s="215" t="s">
        <v>1573</v>
      </c>
      <c r="R46" s="214" t="s">
        <v>1451</v>
      </c>
      <c r="S46" s="216" t="s">
        <v>90</v>
      </c>
      <c r="T46" s="215" t="s">
        <v>1575</v>
      </c>
    </row>
    <row r="47" spans="1:20" ht="30" x14ac:dyDescent="0.25">
      <c r="A47" s="214">
        <v>39</v>
      </c>
      <c r="B47" s="215" t="s">
        <v>1571</v>
      </c>
      <c r="C47" s="215" t="s">
        <v>1451</v>
      </c>
      <c r="D47" s="215" t="s">
        <v>1576</v>
      </c>
      <c r="E47" s="215" t="s">
        <v>241</v>
      </c>
      <c r="F47" s="214" t="s">
        <v>809</v>
      </c>
      <c r="G47" s="214">
        <v>0</v>
      </c>
      <c r="H47" s="214">
        <v>0</v>
      </c>
      <c r="I47" s="214">
        <v>0</v>
      </c>
      <c r="J47" s="214">
        <v>0</v>
      </c>
      <c r="K47" s="214">
        <v>0</v>
      </c>
      <c r="L47" s="214">
        <v>0</v>
      </c>
      <c r="M47" s="214">
        <v>1400</v>
      </c>
      <c r="N47" s="214">
        <v>0</v>
      </c>
      <c r="O47" s="214">
        <v>15</v>
      </c>
      <c r="P47" s="214">
        <v>20</v>
      </c>
      <c r="Q47" s="215" t="s">
        <v>1573</v>
      </c>
      <c r="R47" s="214" t="s">
        <v>1451</v>
      </c>
      <c r="S47" s="216" t="s">
        <v>90</v>
      </c>
      <c r="T47" s="215" t="s">
        <v>1577</v>
      </c>
    </row>
    <row r="48" spans="1:20" ht="30" x14ac:dyDescent="0.25">
      <c r="A48" s="214">
        <v>40</v>
      </c>
      <c r="B48" s="215" t="s">
        <v>1571</v>
      </c>
      <c r="C48" s="215" t="s">
        <v>1451</v>
      </c>
      <c r="D48" s="215" t="s">
        <v>1578</v>
      </c>
      <c r="E48" s="215" t="s">
        <v>241</v>
      </c>
      <c r="F48" s="214" t="s">
        <v>809</v>
      </c>
      <c r="G48" s="214">
        <v>0</v>
      </c>
      <c r="H48" s="214">
        <v>0</v>
      </c>
      <c r="I48" s="214">
        <v>0</v>
      </c>
      <c r="J48" s="214">
        <v>0</v>
      </c>
      <c r="K48" s="214">
        <v>0</v>
      </c>
      <c r="L48" s="214">
        <v>0</v>
      </c>
      <c r="M48" s="214">
        <v>1400</v>
      </c>
      <c r="N48" s="214">
        <v>0</v>
      </c>
      <c r="O48" s="214">
        <v>15</v>
      </c>
      <c r="P48" s="214">
        <v>20</v>
      </c>
      <c r="Q48" s="215" t="s">
        <v>1573</v>
      </c>
      <c r="R48" s="214" t="s">
        <v>1451</v>
      </c>
      <c r="S48" s="216" t="s">
        <v>90</v>
      </c>
      <c r="T48" s="215" t="s">
        <v>1577</v>
      </c>
    </row>
    <row r="49" spans="1:20" ht="30" x14ac:dyDescent="0.25">
      <c r="A49" s="214">
        <v>41</v>
      </c>
      <c r="B49" s="215" t="s">
        <v>1579</v>
      </c>
      <c r="C49" s="215" t="s">
        <v>1369</v>
      </c>
      <c r="D49" s="215" t="s">
        <v>1581</v>
      </c>
      <c r="E49" s="215" t="s">
        <v>241</v>
      </c>
      <c r="F49" s="214" t="s">
        <v>809</v>
      </c>
      <c r="G49" s="214">
        <v>0</v>
      </c>
      <c r="H49" s="214">
        <v>0</v>
      </c>
      <c r="I49" s="214">
        <v>0</v>
      </c>
      <c r="J49" s="214">
        <v>0</v>
      </c>
      <c r="K49" s="214">
        <v>0</v>
      </c>
      <c r="L49" s="214">
        <v>0</v>
      </c>
      <c r="M49" s="214">
        <v>2100</v>
      </c>
      <c r="N49" s="214">
        <v>0</v>
      </c>
      <c r="O49" s="214">
        <v>50</v>
      </c>
      <c r="P49" s="214">
        <v>50</v>
      </c>
      <c r="Q49" s="215" t="s">
        <v>1451</v>
      </c>
      <c r="R49" s="214" t="s">
        <v>1451</v>
      </c>
      <c r="S49" s="216" t="s">
        <v>1451</v>
      </c>
      <c r="T49" s="215" t="s">
        <v>1451</v>
      </c>
    </row>
    <row r="50" spans="1:20" ht="240" x14ac:dyDescent="0.25">
      <c r="A50" s="214">
        <v>42</v>
      </c>
      <c r="B50" s="215" t="s">
        <v>1582</v>
      </c>
      <c r="C50" s="215" t="s">
        <v>1451</v>
      </c>
      <c r="D50" s="215" t="s">
        <v>1583</v>
      </c>
      <c r="E50" s="215" t="s">
        <v>97</v>
      </c>
      <c r="F50" s="214" t="s">
        <v>809</v>
      </c>
      <c r="G50" s="214">
        <v>128</v>
      </c>
      <c r="H50" s="214">
        <v>0</v>
      </c>
      <c r="I50" s="214">
        <v>0</v>
      </c>
      <c r="J50" s="214">
        <v>0</v>
      </c>
      <c r="K50" s="214">
        <v>0</v>
      </c>
      <c r="L50" s="214">
        <v>128</v>
      </c>
      <c r="M50" s="214">
        <v>2388000</v>
      </c>
      <c r="N50" s="214">
        <v>200000</v>
      </c>
      <c r="O50" s="214">
        <v>50</v>
      </c>
      <c r="P50" s="214">
        <v>60</v>
      </c>
      <c r="Q50" s="215" t="s">
        <v>1584</v>
      </c>
      <c r="R50" s="214" t="s">
        <v>1585</v>
      </c>
      <c r="S50" s="216" t="s">
        <v>95</v>
      </c>
      <c r="T50" s="215" t="s">
        <v>1586</v>
      </c>
    </row>
    <row r="51" spans="1:20" ht="45" x14ac:dyDescent="0.25">
      <c r="A51" s="214">
        <v>43</v>
      </c>
      <c r="B51" s="215" t="s">
        <v>1587</v>
      </c>
      <c r="C51" s="215" t="s">
        <v>1451</v>
      </c>
      <c r="D51" s="215" t="s">
        <v>1583</v>
      </c>
      <c r="E51" s="215" t="s">
        <v>97</v>
      </c>
      <c r="F51" s="214" t="s">
        <v>1490</v>
      </c>
      <c r="G51" s="214">
        <v>152</v>
      </c>
      <c r="H51" s="214">
        <v>0</v>
      </c>
      <c r="I51" s="214">
        <v>0</v>
      </c>
      <c r="J51" s="214">
        <v>0</v>
      </c>
      <c r="K51" s="214">
        <v>0</v>
      </c>
      <c r="L51" s="214">
        <v>152</v>
      </c>
      <c r="M51" s="214">
        <v>1215000</v>
      </c>
      <c r="N51" s="214">
        <v>300000</v>
      </c>
      <c r="O51" s="214">
        <v>12</v>
      </c>
      <c r="P51" s="214">
        <v>24</v>
      </c>
      <c r="Q51" s="215" t="s">
        <v>1584</v>
      </c>
      <c r="R51" s="214" t="s">
        <v>1585</v>
      </c>
      <c r="S51" s="216" t="s">
        <v>95</v>
      </c>
      <c r="T51" s="215" t="s">
        <v>1588</v>
      </c>
    </row>
    <row r="52" spans="1:20" ht="45" x14ac:dyDescent="0.25">
      <c r="A52" s="214">
        <v>44</v>
      </c>
      <c r="B52" s="215" t="s">
        <v>1589</v>
      </c>
      <c r="C52" s="215" t="s">
        <v>1451</v>
      </c>
      <c r="D52" s="215" t="s">
        <v>1583</v>
      </c>
      <c r="E52" s="215" t="s">
        <v>97</v>
      </c>
      <c r="F52" s="214" t="s">
        <v>809</v>
      </c>
      <c r="G52" s="214">
        <v>34</v>
      </c>
      <c r="H52" s="214">
        <v>0</v>
      </c>
      <c r="I52" s="214">
        <v>0</v>
      </c>
      <c r="J52" s="214">
        <v>7</v>
      </c>
      <c r="K52" s="214">
        <v>0</v>
      </c>
      <c r="L52" s="214">
        <v>41</v>
      </c>
      <c r="M52" s="214">
        <v>776000</v>
      </c>
      <c r="N52" s="214">
        <v>106000</v>
      </c>
      <c r="O52" s="214">
        <v>4</v>
      </c>
      <c r="P52" s="214">
        <v>20</v>
      </c>
      <c r="Q52" s="215" t="s">
        <v>1584</v>
      </c>
      <c r="R52" s="214" t="s">
        <v>1585</v>
      </c>
      <c r="S52" s="216" t="s">
        <v>95</v>
      </c>
      <c r="T52" s="215" t="s">
        <v>1451</v>
      </c>
    </row>
    <row r="53" spans="1:20" ht="195" x14ac:dyDescent="0.25">
      <c r="A53" s="214">
        <v>45</v>
      </c>
      <c r="B53" s="215" t="s">
        <v>1590</v>
      </c>
      <c r="C53" s="215" t="s">
        <v>1451</v>
      </c>
      <c r="D53" s="215" t="s">
        <v>1583</v>
      </c>
      <c r="E53" s="215" t="s">
        <v>97</v>
      </c>
      <c r="F53" s="214" t="s">
        <v>809</v>
      </c>
      <c r="G53" s="214">
        <v>190</v>
      </c>
      <c r="H53" s="214">
        <v>0</v>
      </c>
      <c r="I53" s="214">
        <v>0</v>
      </c>
      <c r="J53" s="214">
        <v>4</v>
      </c>
      <c r="K53" s="214">
        <v>0</v>
      </c>
      <c r="L53" s="214">
        <v>194</v>
      </c>
      <c r="M53" s="214">
        <v>400000</v>
      </c>
      <c r="N53" s="214">
        <v>0</v>
      </c>
      <c r="O53" s="214">
        <v>54</v>
      </c>
      <c r="P53" s="214">
        <v>58</v>
      </c>
      <c r="Q53" s="215" t="s">
        <v>1584</v>
      </c>
      <c r="R53" s="214" t="s">
        <v>1516</v>
      </c>
      <c r="S53" s="216" t="s">
        <v>95</v>
      </c>
      <c r="T53" s="215" t="s">
        <v>1591</v>
      </c>
    </row>
    <row r="54" spans="1:20" ht="30" x14ac:dyDescent="0.25">
      <c r="A54" s="214">
        <v>46</v>
      </c>
      <c r="B54" s="215" t="s">
        <v>1592</v>
      </c>
      <c r="C54" s="215" t="s">
        <v>1451</v>
      </c>
      <c r="D54" s="215" t="s">
        <v>1593</v>
      </c>
      <c r="E54" s="215" t="s">
        <v>97</v>
      </c>
      <c r="F54" s="214" t="s">
        <v>809</v>
      </c>
      <c r="G54" s="214">
        <v>0</v>
      </c>
      <c r="H54" s="214">
        <v>0</v>
      </c>
      <c r="I54" s="214">
        <v>0</v>
      </c>
      <c r="J54" s="214">
        <v>0</v>
      </c>
      <c r="K54" s="214">
        <v>0</v>
      </c>
      <c r="L54" s="214">
        <v>0</v>
      </c>
      <c r="M54" s="214">
        <v>790348</v>
      </c>
      <c r="N54" s="214">
        <v>0</v>
      </c>
      <c r="O54" s="214">
        <v>0</v>
      </c>
      <c r="P54" s="214">
        <v>0</v>
      </c>
      <c r="Q54" s="215" t="s">
        <v>1594</v>
      </c>
      <c r="R54" s="214" t="s">
        <v>1451</v>
      </c>
      <c r="S54" s="216" t="s">
        <v>95</v>
      </c>
      <c r="T54" s="215" t="s">
        <v>1451</v>
      </c>
    </row>
    <row r="55" spans="1:20" ht="165" x14ac:dyDescent="0.25">
      <c r="A55" s="214">
        <v>47</v>
      </c>
      <c r="B55" s="215" t="s">
        <v>1595</v>
      </c>
      <c r="C55" s="215" t="s">
        <v>1451</v>
      </c>
      <c r="D55" s="215" t="s">
        <v>1596</v>
      </c>
      <c r="E55" s="215" t="s">
        <v>209</v>
      </c>
      <c r="F55" s="214" t="s">
        <v>809</v>
      </c>
      <c r="G55" s="214">
        <v>42541</v>
      </c>
      <c r="H55" s="214">
        <v>42541</v>
      </c>
      <c r="I55" s="214">
        <v>0</v>
      </c>
      <c r="J55" s="214">
        <v>2</v>
      </c>
      <c r="K55" s="214">
        <v>0</v>
      </c>
      <c r="L55" s="214">
        <v>0</v>
      </c>
      <c r="M55" s="214">
        <v>1000</v>
      </c>
      <c r="N55" s="214">
        <v>0</v>
      </c>
      <c r="O55" s="214">
        <v>0</v>
      </c>
      <c r="P55" s="214">
        <v>0</v>
      </c>
      <c r="Q55" s="215" t="s">
        <v>1597</v>
      </c>
      <c r="R55" s="214" t="s">
        <v>1451</v>
      </c>
      <c r="S55" s="216" t="s">
        <v>1499</v>
      </c>
      <c r="T55" s="215" t="s">
        <v>1451</v>
      </c>
    </row>
    <row r="56" spans="1:20" ht="165" x14ac:dyDescent="0.25">
      <c r="A56" s="214">
        <v>48</v>
      </c>
      <c r="B56" s="215" t="s">
        <v>1595</v>
      </c>
      <c r="C56" s="215" t="s">
        <v>1451</v>
      </c>
      <c r="D56" s="215" t="s">
        <v>1598</v>
      </c>
      <c r="E56" s="215" t="s">
        <v>209</v>
      </c>
      <c r="F56" s="214" t="s">
        <v>1508</v>
      </c>
      <c r="G56" s="214">
        <v>112.82</v>
      </c>
      <c r="H56" s="214">
        <v>112.82</v>
      </c>
      <c r="I56" s="214">
        <v>0</v>
      </c>
      <c r="J56" s="214">
        <v>3</v>
      </c>
      <c r="K56" s="214">
        <v>0</v>
      </c>
      <c r="L56" s="214">
        <v>0</v>
      </c>
      <c r="M56" s="214">
        <v>1000</v>
      </c>
      <c r="N56" s="214">
        <v>0</v>
      </c>
      <c r="O56" s="214">
        <v>0</v>
      </c>
      <c r="P56" s="214">
        <v>0</v>
      </c>
      <c r="Q56" s="215" t="s">
        <v>1597</v>
      </c>
      <c r="R56" s="214" t="s">
        <v>1451</v>
      </c>
      <c r="S56" s="216" t="s">
        <v>1499</v>
      </c>
      <c r="T56" s="215" t="s">
        <v>1451</v>
      </c>
    </row>
    <row r="57" spans="1:20" ht="165" x14ac:dyDescent="0.25">
      <c r="A57" s="214">
        <v>49</v>
      </c>
      <c r="B57" s="215" t="s">
        <v>1595</v>
      </c>
      <c r="C57" s="215" t="s">
        <v>1451</v>
      </c>
      <c r="D57" s="215" t="s">
        <v>1599</v>
      </c>
      <c r="E57" s="215" t="s">
        <v>209</v>
      </c>
      <c r="F57" s="214" t="s">
        <v>809</v>
      </c>
      <c r="G57" s="214">
        <v>0</v>
      </c>
      <c r="H57" s="214">
        <v>0</v>
      </c>
      <c r="I57" s="214">
        <v>0</v>
      </c>
      <c r="J57" s="214">
        <v>4</v>
      </c>
      <c r="K57" s="214">
        <v>0</v>
      </c>
      <c r="L57" s="214">
        <v>0</v>
      </c>
      <c r="M57" s="214">
        <v>1000</v>
      </c>
      <c r="N57" s="214">
        <v>0</v>
      </c>
      <c r="O57" s="214">
        <v>0</v>
      </c>
      <c r="P57" s="214">
        <v>0</v>
      </c>
      <c r="Q57" s="215" t="s">
        <v>1597</v>
      </c>
      <c r="R57" s="214" t="s">
        <v>1451</v>
      </c>
      <c r="S57" s="216" t="s">
        <v>1499</v>
      </c>
      <c r="T57" s="215" t="s">
        <v>1451</v>
      </c>
    </row>
    <row r="58" spans="1:20" ht="165" x14ac:dyDescent="0.25">
      <c r="A58" s="214">
        <v>50</v>
      </c>
      <c r="B58" s="215" t="s">
        <v>1595</v>
      </c>
      <c r="C58" s="215" t="s">
        <v>1451</v>
      </c>
      <c r="D58" s="215" t="s">
        <v>1600</v>
      </c>
      <c r="E58" s="215" t="s">
        <v>209</v>
      </c>
      <c r="F58" s="214" t="s">
        <v>809</v>
      </c>
      <c r="G58" s="214">
        <v>0</v>
      </c>
      <c r="H58" s="214">
        <v>0</v>
      </c>
      <c r="I58" s="214">
        <v>0</v>
      </c>
      <c r="J58" s="214">
        <v>31</v>
      </c>
      <c r="K58" s="214">
        <v>0</v>
      </c>
      <c r="L58" s="214">
        <v>0</v>
      </c>
      <c r="M58" s="214">
        <v>1000</v>
      </c>
      <c r="N58" s="214">
        <v>0</v>
      </c>
      <c r="O58" s="214">
        <v>0</v>
      </c>
      <c r="P58" s="214">
        <v>0</v>
      </c>
      <c r="Q58" s="215" t="s">
        <v>1597</v>
      </c>
      <c r="R58" s="214" t="s">
        <v>1451</v>
      </c>
      <c r="S58" s="216" t="s">
        <v>1499</v>
      </c>
      <c r="T58" s="215" t="s">
        <v>1451</v>
      </c>
    </row>
    <row r="59" spans="1:20" ht="165" x14ac:dyDescent="0.25">
      <c r="A59" s="214">
        <v>51</v>
      </c>
      <c r="B59" s="215" t="s">
        <v>1601</v>
      </c>
      <c r="C59" s="215" t="s">
        <v>1451</v>
      </c>
      <c r="D59" s="215" t="s">
        <v>189</v>
      </c>
      <c r="E59" s="215" t="s">
        <v>209</v>
      </c>
      <c r="F59" s="214" t="s">
        <v>809</v>
      </c>
      <c r="G59" s="214">
        <v>5614.2</v>
      </c>
      <c r="H59" s="214">
        <v>3274.85</v>
      </c>
      <c r="I59" s="214">
        <v>608</v>
      </c>
      <c r="J59" s="214">
        <v>428</v>
      </c>
      <c r="K59" s="214">
        <v>0</v>
      </c>
      <c r="L59" s="214">
        <v>0</v>
      </c>
      <c r="M59" s="214">
        <v>50000</v>
      </c>
      <c r="N59" s="214">
        <v>0</v>
      </c>
      <c r="O59" s="214">
        <v>0</v>
      </c>
      <c r="P59" s="214">
        <v>0</v>
      </c>
      <c r="Q59" s="215" t="s">
        <v>1597</v>
      </c>
      <c r="R59" s="214" t="s">
        <v>1451</v>
      </c>
      <c r="S59" s="216" t="s">
        <v>1499</v>
      </c>
      <c r="T59" s="215" t="s">
        <v>1451</v>
      </c>
    </row>
    <row r="60" spans="1:20" ht="30" x14ac:dyDescent="0.25">
      <c r="A60" s="214">
        <v>52</v>
      </c>
      <c r="B60" s="215" t="s">
        <v>227</v>
      </c>
      <c r="C60" s="215" t="s">
        <v>1323</v>
      </c>
      <c r="D60" s="215" t="s">
        <v>1602</v>
      </c>
      <c r="E60" s="215" t="s">
        <v>209</v>
      </c>
      <c r="F60" s="214" t="s">
        <v>1508</v>
      </c>
      <c r="G60" s="214">
        <v>324</v>
      </c>
      <c r="H60" s="214">
        <v>121</v>
      </c>
      <c r="I60" s="214">
        <v>121</v>
      </c>
      <c r="J60" s="214">
        <v>48</v>
      </c>
      <c r="K60" s="214">
        <v>0</v>
      </c>
      <c r="L60" s="214">
        <v>1936</v>
      </c>
      <c r="M60" s="214">
        <v>46000</v>
      </c>
      <c r="N60" s="214">
        <v>0</v>
      </c>
      <c r="O60" s="214">
        <v>0</v>
      </c>
      <c r="P60" s="214">
        <v>0</v>
      </c>
      <c r="Q60" s="215" t="s">
        <v>1451</v>
      </c>
      <c r="R60" s="214" t="s">
        <v>1451</v>
      </c>
      <c r="S60" s="216" t="s">
        <v>90</v>
      </c>
      <c r="T60" s="215" t="s">
        <v>1451</v>
      </c>
    </row>
    <row r="61" spans="1:20" ht="165" x14ac:dyDescent="0.25">
      <c r="A61" s="214">
        <v>53</v>
      </c>
      <c r="B61" s="215" t="s">
        <v>1603</v>
      </c>
      <c r="C61" s="215" t="s">
        <v>1451</v>
      </c>
      <c r="D61" s="215" t="s">
        <v>1604</v>
      </c>
      <c r="E61" s="215" t="s">
        <v>209</v>
      </c>
      <c r="F61" s="214" t="s">
        <v>809</v>
      </c>
      <c r="G61" s="214">
        <v>4679.2700000000004</v>
      </c>
      <c r="H61" s="214">
        <v>4001.72</v>
      </c>
      <c r="I61" s="214">
        <v>423</v>
      </c>
      <c r="J61" s="214">
        <v>341</v>
      </c>
      <c r="K61" s="214">
        <v>0</v>
      </c>
      <c r="L61" s="214">
        <v>0</v>
      </c>
      <c r="M61" s="214">
        <v>44000</v>
      </c>
      <c r="N61" s="214">
        <v>0</v>
      </c>
      <c r="O61" s="214">
        <v>0</v>
      </c>
      <c r="P61" s="214">
        <v>0</v>
      </c>
      <c r="Q61" s="215" t="s">
        <v>1597</v>
      </c>
      <c r="R61" s="214" t="s">
        <v>1451</v>
      </c>
      <c r="S61" s="216" t="s">
        <v>1499</v>
      </c>
      <c r="T61" s="215" t="s">
        <v>1451</v>
      </c>
    </row>
    <row r="62" spans="1:20" ht="165" x14ac:dyDescent="0.25">
      <c r="A62" s="214">
        <v>54</v>
      </c>
      <c r="B62" s="215" t="s">
        <v>1605</v>
      </c>
      <c r="C62" s="215" t="s">
        <v>1451</v>
      </c>
      <c r="D62" s="215" t="s">
        <v>1606</v>
      </c>
      <c r="E62" s="215" t="s">
        <v>209</v>
      </c>
      <c r="F62" s="214" t="s">
        <v>809</v>
      </c>
      <c r="G62" s="214">
        <v>0</v>
      </c>
      <c r="H62" s="214">
        <v>0</v>
      </c>
      <c r="I62" s="214">
        <v>0</v>
      </c>
      <c r="J62" s="214">
        <v>90</v>
      </c>
      <c r="K62" s="214">
        <v>0</v>
      </c>
      <c r="L62" s="214">
        <v>0</v>
      </c>
      <c r="M62" s="214">
        <v>1000</v>
      </c>
      <c r="N62" s="214">
        <v>0</v>
      </c>
      <c r="O62" s="214">
        <v>0</v>
      </c>
      <c r="P62" s="214">
        <v>0</v>
      </c>
      <c r="Q62" s="215" t="s">
        <v>1597</v>
      </c>
      <c r="R62" s="214" t="s">
        <v>1451</v>
      </c>
      <c r="S62" s="216" t="s">
        <v>1499</v>
      </c>
      <c r="T62" s="215" t="s">
        <v>1451</v>
      </c>
    </row>
    <row r="63" spans="1:20" ht="165" x14ac:dyDescent="0.25">
      <c r="A63" s="214">
        <v>55</v>
      </c>
      <c r="B63" s="215" t="s">
        <v>1607</v>
      </c>
      <c r="C63" s="215" t="s">
        <v>1328</v>
      </c>
      <c r="D63" s="215" t="s">
        <v>1608</v>
      </c>
      <c r="E63" s="215" t="s">
        <v>209</v>
      </c>
      <c r="F63" s="214" t="s">
        <v>1508</v>
      </c>
      <c r="G63" s="214">
        <v>1399.88</v>
      </c>
      <c r="H63" s="214">
        <v>1246.5999999999999</v>
      </c>
      <c r="I63" s="214">
        <v>0</v>
      </c>
      <c r="J63" s="214">
        <v>83</v>
      </c>
      <c r="K63" s="214">
        <v>0</v>
      </c>
      <c r="L63" s="214">
        <v>0</v>
      </c>
      <c r="M63" s="214">
        <v>40000</v>
      </c>
      <c r="N63" s="214">
        <v>0</v>
      </c>
      <c r="O63" s="214">
        <v>0</v>
      </c>
      <c r="P63" s="214">
        <v>0</v>
      </c>
      <c r="Q63" s="215" t="s">
        <v>1597</v>
      </c>
      <c r="R63" s="214" t="s">
        <v>1451</v>
      </c>
      <c r="S63" s="216" t="s">
        <v>1499</v>
      </c>
      <c r="T63" s="215" t="s">
        <v>1609</v>
      </c>
    </row>
    <row r="64" spans="1:20" ht="165" x14ac:dyDescent="0.25">
      <c r="A64" s="214">
        <v>56</v>
      </c>
      <c r="B64" s="215" t="s">
        <v>1610</v>
      </c>
      <c r="C64" s="215" t="s">
        <v>1451</v>
      </c>
      <c r="D64" s="215" t="s">
        <v>204</v>
      </c>
      <c r="E64" s="215" t="s">
        <v>209</v>
      </c>
      <c r="F64" s="214" t="s">
        <v>1508</v>
      </c>
      <c r="G64" s="214">
        <v>325.69</v>
      </c>
      <c r="H64" s="214">
        <v>296.82</v>
      </c>
      <c r="I64" s="214">
        <v>0</v>
      </c>
      <c r="J64" s="214">
        <v>14</v>
      </c>
      <c r="K64" s="214">
        <v>0</v>
      </c>
      <c r="L64" s="214">
        <v>0</v>
      </c>
      <c r="M64" s="214">
        <v>20000</v>
      </c>
      <c r="N64" s="214">
        <v>0</v>
      </c>
      <c r="O64" s="214">
        <v>0</v>
      </c>
      <c r="P64" s="214">
        <v>0</v>
      </c>
      <c r="Q64" s="215" t="s">
        <v>1597</v>
      </c>
      <c r="R64" s="214" t="s">
        <v>1451</v>
      </c>
      <c r="S64" s="216" t="s">
        <v>1499</v>
      </c>
      <c r="T64" s="215" t="s">
        <v>1451</v>
      </c>
    </row>
    <row r="65" spans="1:20" ht="165" x14ac:dyDescent="0.25">
      <c r="A65" s="214">
        <v>57</v>
      </c>
      <c r="B65" s="215" t="s">
        <v>1611</v>
      </c>
      <c r="C65" s="215" t="s">
        <v>1451</v>
      </c>
      <c r="D65" s="215" t="s">
        <v>1612</v>
      </c>
      <c r="E65" s="215" t="s">
        <v>209</v>
      </c>
      <c r="F65" s="214" t="s">
        <v>809</v>
      </c>
      <c r="G65" s="214">
        <v>1637.62</v>
      </c>
      <c r="H65" s="214">
        <v>1637.62</v>
      </c>
      <c r="I65" s="214">
        <v>0</v>
      </c>
      <c r="J65" s="214">
        <v>100</v>
      </c>
      <c r="K65" s="214">
        <v>0</v>
      </c>
      <c r="L65" s="214">
        <v>0</v>
      </c>
      <c r="M65" s="214">
        <v>8500</v>
      </c>
      <c r="N65" s="214">
        <v>0</v>
      </c>
      <c r="O65" s="214">
        <v>0</v>
      </c>
      <c r="P65" s="214">
        <v>0</v>
      </c>
      <c r="Q65" s="215" t="s">
        <v>1597</v>
      </c>
      <c r="R65" s="214" t="s">
        <v>1451</v>
      </c>
      <c r="S65" s="216" t="s">
        <v>1499</v>
      </c>
      <c r="T65" s="215" t="s">
        <v>1451</v>
      </c>
    </row>
    <row r="66" spans="1:20" ht="165" x14ac:dyDescent="0.25">
      <c r="A66" s="214">
        <v>58</v>
      </c>
      <c r="B66" s="215" t="s">
        <v>1613</v>
      </c>
      <c r="C66" s="215" t="s">
        <v>1451</v>
      </c>
      <c r="D66" s="215" t="s">
        <v>1614</v>
      </c>
      <c r="E66" s="215" t="s">
        <v>209</v>
      </c>
      <c r="F66" s="214" t="s">
        <v>1508</v>
      </c>
      <c r="G66" s="214">
        <v>2446</v>
      </c>
      <c r="H66" s="214">
        <v>1757.19</v>
      </c>
      <c r="I66" s="214">
        <v>168</v>
      </c>
      <c r="J66" s="214">
        <v>160</v>
      </c>
      <c r="K66" s="214">
        <v>0</v>
      </c>
      <c r="L66" s="214">
        <v>0</v>
      </c>
      <c r="M66" s="214">
        <v>69000</v>
      </c>
      <c r="N66" s="214">
        <v>0</v>
      </c>
      <c r="O66" s="214">
        <v>0</v>
      </c>
      <c r="P66" s="214">
        <v>0</v>
      </c>
      <c r="Q66" s="215" t="s">
        <v>1597</v>
      </c>
      <c r="R66" s="214" t="s">
        <v>1451</v>
      </c>
      <c r="S66" s="216" t="s">
        <v>1499</v>
      </c>
      <c r="T66" s="215" t="s">
        <v>1451</v>
      </c>
    </row>
    <row r="67" spans="1:20" ht="165" x14ac:dyDescent="0.25">
      <c r="A67" s="214">
        <v>59</v>
      </c>
      <c r="B67" s="215" t="s">
        <v>1615</v>
      </c>
      <c r="C67" s="215" t="s">
        <v>1451</v>
      </c>
      <c r="D67" s="215" t="s">
        <v>1616</v>
      </c>
      <c r="E67" s="215" t="s">
        <v>209</v>
      </c>
      <c r="F67" s="214" t="s">
        <v>809</v>
      </c>
      <c r="G67" s="214">
        <v>113.91</v>
      </c>
      <c r="H67" s="214">
        <v>103.84</v>
      </c>
      <c r="I67" s="214">
        <v>0</v>
      </c>
      <c r="J67" s="214">
        <v>32</v>
      </c>
      <c r="K67" s="214">
        <v>0</v>
      </c>
      <c r="L67" s="214">
        <v>0</v>
      </c>
      <c r="M67" s="214">
        <v>2000</v>
      </c>
      <c r="N67" s="214">
        <v>0</v>
      </c>
      <c r="O67" s="214">
        <v>0</v>
      </c>
      <c r="P67" s="214">
        <v>0</v>
      </c>
      <c r="Q67" s="215" t="s">
        <v>1597</v>
      </c>
      <c r="R67" s="214" t="s">
        <v>1451</v>
      </c>
      <c r="S67" s="216" t="s">
        <v>1499</v>
      </c>
      <c r="T67" s="215" t="s">
        <v>1451</v>
      </c>
    </row>
    <row r="68" spans="1:20" ht="165" x14ac:dyDescent="0.25">
      <c r="A68" s="214">
        <v>60</v>
      </c>
      <c r="B68" s="215" t="s">
        <v>1617</v>
      </c>
      <c r="C68" s="215" t="s">
        <v>1451</v>
      </c>
      <c r="D68" s="215" t="s">
        <v>1616</v>
      </c>
      <c r="E68" s="215" t="s">
        <v>209</v>
      </c>
      <c r="F68" s="214" t="s">
        <v>809</v>
      </c>
      <c r="G68" s="214">
        <v>4730.0600000000004</v>
      </c>
      <c r="H68" s="214">
        <v>3116.84</v>
      </c>
      <c r="I68" s="214">
        <v>373</v>
      </c>
      <c r="J68" s="214">
        <v>503</v>
      </c>
      <c r="K68" s="214">
        <v>0</v>
      </c>
      <c r="L68" s="214">
        <v>0</v>
      </c>
      <c r="M68" s="214">
        <v>82000</v>
      </c>
      <c r="N68" s="214">
        <v>0</v>
      </c>
      <c r="O68" s="214">
        <v>0</v>
      </c>
      <c r="P68" s="214">
        <v>0</v>
      </c>
      <c r="Q68" s="215" t="s">
        <v>1597</v>
      </c>
      <c r="R68" s="214" t="s">
        <v>1451</v>
      </c>
      <c r="S68" s="216" t="s">
        <v>1499</v>
      </c>
      <c r="T68" s="215" t="s">
        <v>1451</v>
      </c>
    </row>
    <row r="69" spans="1:20" ht="165" x14ac:dyDescent="0.25">
      <c r="A69" s="214">
        <v>61</v>
      </c>
      <c r="B69" s="215" t="s">
        <v>1618</v>
      </c>
      <c r="C69" s="215" t="s">
        <v>1451</v>
      </c>
      <c r="D69" s="215" t="s">
        <v>1608</v>
      </c>
      <c r="E69" s="215" t="s">
        <v>209</v>
      </c>
      <c r="F69" s="214" t="s">
        <v>809</v>
      </c>
      <c r="G69" s="214">
        <v>287.88</v>
      </c>
      <c r="H69" s="214">
        <v>245.57</v>
      </c>
      <c r="I69" s="214">
        <v>0</v>
      </c>
      <c r="J69" s="214">
        <v>2</v>
      </c>
      <c r="K69" s="214">
        <v>0</v>
      </c>
      <c r="L69" s="214">
        <v>0</v>
      </c>
      <c r="M69" s="214">
        <v>55000</v>
      </c>
      <c r="N69" s="214">
        <v>0</v>
      </c>
      <c r="O69" s="214">
        <v>0</v>
      </c>
      <c r="P69" s="214">
        <v>0</v>
      </c>
      <c r="Q69" s="215" t="s">
        <v>1597</v>
      </c>
      <c r="R69" s="214" t="s">
        <v>1451</v>
      </c>
      <c r="S69" s="216" t="s">
        <v>1499</v>
      </c>
      <c r="T69" s="215" t="s">
        <v>1451</v>
      </c>
    </row>
    <row r="70" spans="1:20" ht="165" x14ac:dyDescent="0.25">
      <c r="A70" s="214">
        <v>62</v>
      </c>
      <c r="B70" s="215" t="s">
        <v>1595</v>
      </c>
      <c r="C70" s="215" t="s">
        <v>1451</v>
      </c>
      <c r="D70" s="215" t="s">
        <v>1619</v>
      </c>
      <c r="E70" s="215" t="s">
        <v>209</v>
      </c>
      <c r="F70" s="214" t="s">
        <v>809</v>
      </c>
      <c r="G70" s="214">
        <v>0</v>
      </c>
      <c r="H70" s="214">
        <v>0</v>
      </c>
      <c r="I70" s="214">
        <v>0</v>
      </c>
      <c r="J70" s="214">
        <v>24</v>
      </c>
      <c r="K70" s="214">
        <v>0</v>
      </c>
      <c r="L70" s="214">
        <v>0</v>
      </c>
      <c r="M70" s="214">
        <v>1000</v>
      </c>
      <c r="N70" s="214">
        <v>0</v>
      </c>
      <c r="O70" s="214">
        <v>0</v>
      </c>
      <c r="P70" s="214">
        <v>0</v>
      </c>
      <c r="Q70" s="215" t="s">
        <v>1597</v>
      </c>
      <c r="R70" s="214" t="s">
        <v>1451</v>
      </c>
      <c r="S70" s="216" t="s">
        <v>1499</v>
      </c>
      <c r="T70" s="215" t="s">
        <v>1451</v>
      </c>
    </row>
    <row r="71" spans="1:20" ht="165" x14ac:dyDescent="0.25">
      <c r="A71" s="214">
        <v>63</v>
      </c>
      <c r="B71" s="215" t="s">
        <v>1620</v>
      </c>
      <c r="C71" s="215" t="s">
        <v>1451</v>
      </c>
      <c r="D71" s="215" t="s">
        <v>1621</v>
      </c>
      <c r="E71" s="215" t="s">
        <v>209</v>
      </c>
      <c r="F71" s="214" t="s">
        <v>809</v>
      </c>
      <c r="G71" s="214">
        <v>542.86</v>
      </c>
      <c r="H71" s="214">
        <v>358.64</v>
      </c>
      <c r="I71" s="214">
        <v>36</v>
      </c>
      <c r="J71" s="214">
        <v>32</v>
      </c>
      <c r="K71" s="214">
        <v>0</v>
      </c>
      <c r="L71" s="214">
        <v>0</v>
      </c>
      <c r="M71" s="214">
        <v>0</v>
      </c>
      <c r="N71" s="214">
        <v>0</v>
      </c>
      <c r="O71" s="214">
        <v>0</v>
      </c>
      <c r="P71" s="214">
        <v>0</v>
      </c>
      <c r="Q71" s="215" t="s">
        <v>1597</v>
      </c>
      <c r="R71" s="214" t="s">
        <v>1451</v>
      </c>
      <c r="S71" s="216" t="s">
        <v>1499</v>
      </c>
      <c r="T71" s="215" t="s">
        <v>1451</v>
      </c>
    </row>
    <row r="72" spans="1:20" ht="165" x14ac:dyDescent="0.25">
      <c r="A72" s="214">
        <v>64</v>
      </c>
      <c r="B72" s="215" t="s">
        <v>1622</v>
      </c>
      <c r="C72" s="215" t="s">
        <v>1451</v>
      </c>
      <c r="D72" s="215" t="s">
        <v>1623</v>
      </c>
      <c r="E72" s="215" t="s">
        <v>209</v>
      </c>
      <c r="F72" s="214" t="s">
        <v>1508</v>
      </c>
      <c r="G72" s="214">
        <v>36.04</v>
      </c>
      <c r="H72" s="214">
        <v>36.04</v>
      </c>
      <c r="I72" s="214">
        <v>0</v>
      </c>
      <c r="J72" s="214">
        <v>161</v>
      </c>
      <c r="K72" s="214">
        <v>0</v>
      </c>
      <c r="L72" s="214">
        <v>0</v>
      </c>
      <c r="M72" s="214">
        <v>1000</v>
      </c>
      <c r="N72" s="214">
        <v>0</v>
      </c>
      <c r="O72" s="214">
        <v>0</v>
      </c>
      <c r="P72" s="214">
        <v>0</v>
      </c>
      <c r="Q72" s="215" t="s">
        <v>1597</v>
      </c>
      <c r="R72" s="214" t="s">
        <v>1451</v>
      </c>
      <c r="S72" s="216" t="s">
        <v>1499</v>
      </c>
      <c r="T72" s="215" t="s">
        <v>1451</v>
      </c>
    </row>
    <row r="73" spans="1:20" ht="165" x14ac:dyDescent="0.25">
      <c r="A73" s="214">
        <v>65</v>
      </c>
      <c r="B73" s="215" t="s">
        <v>1624</v>
      </c>
      <c r="C73" s="215" t="s">
        <v>1451</v>
      </c>
      <c r="D73" s="215" t="s">
        <v>1625</v>
      </c>
      <c r="E73" s="215" t="s">
        <v>209</v>
      </c>
      <c r="F73" s="214" t="s">
        <v>809</v>
      </c>
      <c r="G73" s="214">
        <v>94.85</v>
      </c>
      <c r="H73" s="214">
        <v>94.85</v>
      </c>
      <c r="I73" s="214">
        <v>0</v>
      </c>
      <c r="J73" s="214">
        <v>112</v>
      </c>
      <c r="K73" s="214">
        <v>56</v>
      </c>
      <c r="L73" s="214">
        <v>0</v>
      </c>
      <c r="M73" s="214">
        <v>1000</v>
      </c>
      <c r="N73" s="214">
        <v>0</v>
      </c>
      <c r="O73" s="214">
        <v>0</v>
      </c>
      <c r="P73" s="214">
        <v>0</v>
      </c>
      <c r="Q73" s="215" t="s">
        <v>1597</v>
      </c>
      <c r="R73" s="214" t="s">
        <v>1451</v>
      </c>
      <c r="S73" s="216" t="s">
        <v>1499</v>
      </c>
      <c r="T73" s="215" t="s">
        <v>1451</v>
      </c>
    </row>
    <row r="74" spans="1:20" ht="210" x14ac:dyDescent="0.25">
      <c r="A74" s="214">
        <v>66</v>
      </c>
      <c r="B74" s="215" t="s">
        <v>247</v>
      </c>
      <c r="C74" s="215" t="s">
        <v>1451</v>
      </c>
      <c r="D74" s="215" t="s">
        <v>1626</v>
      </c>
      <c r="E74" s="215" t="s">
        <v>1627</v>
      </c>
      <c r="F74" s="214" t="s">
        <v>809</v>
      </c>
      <c r="G74" s="214">
        <v>442</v>
      </c>
      <c r="H74" s="214">
        <v>0</v>
      </c>
      <c r="I74" s="214">
        <v>557</v>
      </c>
      <c r="J74" s="214">
        <v>0</v>
      </c>
      <c r="K74" s="214">
        <v>0</v>
      </c>
      <c r="L74" s="214">
        <v>999</v>
      </c>
      <c r="M74" s="214">
        <v>20000</v>
      </c>
      <c r="N74" s="214">
        <v>2500</v>
      </c>
      <c r="O74" s="214">
        <v>0</v>
      </c>
      <c r="P74" s="214">
        <v>2000</v>
      </c>
      <c r="Q74" s="215" t="s">
        <v>1451</v>
      </c>
      <c r="R74" s="214" t="s">
        <v>14</v>
      </c>
      <c r="S74" s="216" t="s">
        <v>90</v>
      </c>
      <c r="T74" s="215" t="s">
        <v>1628</v>
      </c>
    </row>
    <row r="75" spans="1:20" ht="165" x14ac:dyDescent="0.25">
      <c r="A75" s="214">
        <v>67</v>
      </c>
      <c r="B75" s="215" t="s">
        <v>1629</v>
      </c>
      <c r="C75" s="215" t="s">
        <v>1368</v>
      </c>
      <c r="D75" s="215" t="s">
        <v>1630</v>
      </c>
      <c r="E75" s="215" t="s">
        <v>1631</v>
      </c>
      <c r="F75" s="214" t="s">
        <v>809</v>
      </c>
      <c r="G75" s="214">
        <v>0</v>
      </c>
      <c r="H75" s="214">
        <v>0</v>
      </c>
      <c r="I75" s="214">
        <v>0</v>
      </c>
      <c r="J75" s="214">
        <v>0</v>
      </c>
      <c r="K75" s="214">
        <v>0</v>
      </c>
      <c r="L75" s="214">
        <v>0</v>
      </c>
      <c r="M75" s="214">
        <v>24722</v>
      </c>
      <c r="N75" s="214">
        <v>0</v>
      </c>
      <c r="O75" s="214">
        <v>0</v>
      </c>
      <c r="P75" s="214">
        <v>0</v>
      </c>
      <c r="Q75" s="215" t="s">
        <v>1451</v>
      </c>
      <c r="R75" s="214" t="s">
        <v>1569</v>
      </c>
      <c r="S75" s="216" t="s">
        <v>90</v>
      </c>
      <c r="T75" s="215" t="s">
        <v>1632</v>
      </c>
    </row>
  </sheetData>
  <pageMargins left="0.7" right="0.7" top="0.78740157499999996" bottom="0.78740157499999996"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43"/>
  <sheetViews>
    <sheetView windowProtection="1" tabSelected="1" workbookViewId="0">
      <selection activeCell="J4" sqref="J4"/>
    </sheetView>
  </sheetViews>
  <sheetFormatPr defaultRowHeight="15" x14ac:dyDescent="0.25"/>
  <cols>
    <col min="1" max="1" width="9.140625" style="211"/>
    <col min="2" max="2" width="12" style="211" customWidth="1"/>
    <col min="3" max="3" width="32" style="211" customWidth="1"/>
    <col min="4" max="4" width="33" style="211" customWidth="1"/>
    <col min="5" max="5" width="9" style="211" customWidth="1"/>
    <col min="6" max="6" width="37" style="211" customWidth="1"/>
    <col min="7" max="7" width="13" style="211" customWidth="1"/>
    <col min="8" max="8" width="15" style="211" customWidth="1"/>
    <col min="9" max="10" width="47" style="211" customWidth="1"/>
    <col min="11" max="16384" width="9.140625" style="211"/>
  </cols>
  <sheetData>
    <row r="1" spans="2:10" ht="18.75" x14ac:dyDescent="0.3">
      <c r="B1" s="210" t="s">
        <v>1633</v>
      </c>
    </row>
    <row r="3" spans="2:10" x14ac:dyDescent="0.25">
      <c r="B3" s="212" t="s">
        <v>4506</v>
      </c>
    </row>
    <row r="4" spans="2:10" x14ac:dyDescent="0.25">
      <c r="B4" s="211" t="s">
        <v>4508</v>
      </c>
    </row>
    <row r="5" spans="2:10" x14ac:dyDescent="0.25">
      <c r="B5" s="130" t="s">
        <v>1</v>
      </c>
      <c r="C5" s="130"/>
      <c r="D5" s="132" t="s">
        <v>629</v>
      </c>
    </row>
    <row r="6" spans="2:10" x14ac:dyDescent="0.25">
      <c r="B6" s="130" t="s">
        <v>65</v>
      </c>
      <c r="C6" s="130"/>
      <c r="D6" s="132" t="s">
        <v>4512</v>
      </c>
    </row>
    <row r="8" spans="2:10" ht="60" x14ac:dyDescent="0.25">
      <c r="B8" s="213" t="s">
        <v>2</v>
      </c>
      <c r="C8" s="213" t="s">
        <v>44</v>
      </c>
      <c r="D8" s="213" t="s">
        <v>1435</v>
      </c>
      <c r="E8" s="213" t="s">
        <v>1634</v>
      </c>
      <c r="F8" s="213" t="s">
        <v>1635</v>
      </c>
      <c r="G8" s="213" t="s">
        <v>1636</v>
      </c>
      <c r="H8" s="213" t="s">
        <v>1637</v>
      </c>
      <c r="I8" s="213" t="s">
        <v>1446</v>
      </c>
      <c r="J8" s="213" t="s">
        <v>10</v>
      </c>
    </row>
    <row r="9" spans="2:10" x14ac:dyDescent="0.25">
      <c r="B9" s="214">
        <v>1</v>
      </c>
      <c r="C9" s="215" t="s">
        <v>1640</v>
      </c>
      <c r="D9" s="215" t="s">
        <v>1451</v>
      </c>
      <c r="E9" s="217"/>
      <c r="F9" s="215" t="s">
        <v>644</v>
      </c>
      <c r="G9" s="217" t="s">
        <v>1451</v>
      </c>
      <c r="H9" s="214">
        <v>1330.2</v>
      </c>
      <c r="I9" s="215" t="s">
        <v>1594</v>
      </c>
      <c r="J9" s="215" t="s">
        <v>4449</v>
      </c>
    </row>
    <row r="10" spans="2:10" ht="30" x14ac:dyDescent="0.25">
      <c r="B10" s="214">
        <v>2</v>
      </c>
      <c r="C10" s="215" t="s">
        <v>4450</v>
      </c>
      <c r="D10" s="215" t="s">
        <v>1451</v>
      </c>
      <c r="E10" s="217"/>
      <c r="F10" s="215" t="s">
        <v>644</v>
      </c>
      <c r="G10" s="217" t="s">
        <v>1451</v>
      </c>
      <c r="H10" s="214">
        <v>2154.1799999999998</v>
      </c>
      <c r="I10" s="215" t="s">
        <v>1594</v>
      </c>
      <c r="J10" s="215" t="s">
        <v>4449</v>
      </c>
    </row>
    <row r="11" spans="2:10" x14ac:dyDescent="0.25">
      <c r="B11" s="214">
        <v>3</v>
      </c>
      <c r="C11" s="215" t="s">
        <v>1638</v>
      </c>
      <c r="D11" s="215" t="s">
        <v>1451</v>
      </c>
      <c r="E11" s="217"/>
      <c r="F11" s="215" t="s">
        <v>644</v>
      </c>
      <c r="G11" s="217" t="s">
        <v>14</v>
      </c>
      <c r="H11" s="214">
        <v>800</v>
      </c>
      <c r="I11" s="215" t="s">
        <v>1594</v>
      </c>
      <c r="J11" s="215" t="s">
        <v>4451</v>
      </c>
    </row>
    <row r="12" spans="2:10" x14ac:dyDescent="0.25">
      <c r="B12" s="214">
        <v>4</v>
      </c>
      <c r="C12" s="215" t="s">
        <v>1728</v>
      </c>
      <c r="D12" s="215" t="s">
        <v>1451</v>
      </c>
      <c r="E12" s="217" t="s">
        <v>1451</v>
      </c>
      <c r="F12" s="215" t="s">
        <v>1729</v>
      </c>
      <c r="G12" s="217" t="s">
        <v>14</v>
      </c>
      <c r="H12" s="214">
        <v>3750</v>
      </c>
      <c r="I12" s="215" t="s">
        <v>1725</v>
      </c>
      <c r="J12" s="215" t="s">
        <v>1451</v>
      </c>
    </row>
    <row r="13" spans="2:10" x14ac:dyDescent="0.25">
      <c r="B13" s="214">
        <v>5</v>
      </c>
      <c r="C13" s="215" t="s">
        <v>1730</v>
      </c>
      <c r="D13" s="215" t="s">
        <v>1451</v>
      </c>
      <c r="E13" s="217" t="s">
        <v>1451</v>
      </c>
      <c r="F13" s="215" t="s">
        <v>1723</v>
      </c>
      <c r="G13" s="217" t="s">
        <v>14</v>
      </c>
      <c r="H13" s="214">
        <v>3030</v>
      </c>
      <c r="I13" s="215" t="s">
        <v>1725</v>
      </c>
      <c r="J13" s="215" t="s">
        <v>1451</v>
      </c>
    </row>
    <row r="14" spans="2:10" ht="30" x14ac:dyDescent="0.25">
      <c r="B14" s="214">
        <v>6</v>
      </c>
      <c r="C14" s="215" t="s">
        <v>2002</v>
      </c>
      <c r="D14" s="215" t="s">
        <v>1451</v>
      </c>
      <c r="E14" s="217" t="s">
        <v>1451</v>
      </c>
      <c r="F14" s="215" t="s">
        <v>1727</v>
      </c>
      <c r="G14" s="217" t="s">
        <v>14</v>
      </c>
      <c r="H14" s="214">
        <v>5000</v>
      </c>
      <c r="I14" s="215" t="s">
        <v>1725</v>
      </c>
      <c r="J14" s="215" t="s">
        <v>1451</v>
      </c>
    </row>
    <row r="15" spans="2:10" ht="30" x14ac:dyDescent="0.25">
      <c r="B15" s="214">
        <v>7</v>
      </c>
      <c r="C15" s="215" t="s">
        <v>2003</v>
      </c>
      <c r="D15" s="215" t="s">
        <v>1451</v>
      </c>
      <c r="E15" s="217" t="s">
        <v>1451</v>
      </c>
      <c r="F15" s="215" t="s">
        <v>1966</v>
      </c>
      <c r="G15" s="217" t="s">
        <v>12</v>
      </c>
      <c r="H15" s="214">
        <v>3600</v>
      </c>
      <c r="I15" s="215" t="s">
        <v>1725</v>
      </c>
      <c r="J15" s="215" t="s">
        <v>1451</v>
      </c>
    </row>
    <row r="16" spans="2:10" x14ac:dyDescent="0.25">
      <c r="B16" s="214">
        <v>8</v>
      </c>
      <c r="C16" s="215" t="s">
        <v>2004</v>
      </c>
      <c r="D16" s="215" t="s">
        <v>1451</v>
      </c>
      <c r="E16" s="217" t="s">
        <v>1451</v>
      </c>
      <c r="F16" s="215" t="s">
        <v>1729</v>
      </c>
      <c r="G16" s="217" t="s">
        <v>1451</v>
      </c>
      <c r="H16" s="214">
        <v>0</v>
      </c>
      <c r="I16" s="215" t="s">
        <v>1725</v>
      </c>
      <c r="J16" s="215" t="s">
        <v>1451</v>
      </c>
    </row>
    <row r="17" spans="2:10" x14ac:dyDescent="0.25">
      <c r="B17" s="214">
        <v>9</v>
      </c>
      <c r="C17" s="215" t="s">
        <v>2005</v>
      </c>
      <c r="D17" s="215" t="s">
        <v>1451</v>
      </c>
      <c r="E17" s="217" t="s">
        <v>1451</v>
      </c>
      <c r="F17" s="215" t="s">
        <v>2006</v>
      </c>
      <c r="G17" s="217" t="s">
        <v>14</v>
      </c>
      <c r="H17" s="214">
        <v>4500</v>
      </c>
      <c r="I17" s="215" t="s">
        <v>1725</v>
      </c>
      <c r="J17" s="215" t="s">
        <v>1451</v>
      </c>
    </row>
    <row r="18" spans="2:10" ht="60" x14ac:dyDescent="0.25">
      <c r="B18" s="214">
        <v>10</v>
      </c>
      <c r="C18" s="215" t="s">
        <v>2007</v>
      </c>
      <c r="D18" s="215" t="s">
        <v>1451</v>
      </c>
      <c r="E18" s="217" t="s">
        <v>1451</v>
      </c>
      <c r="F18" s="215" t="s">
        <v>1987</v>
      </c>
      <c r="G18" s="217" t="s">
        <v>14</v>
      </c>
      <c r="H18" s="214">
        <v>1000</v>
      </c>
      <c r="I18" s="215" t="s">
        <v>1988</v>
      </c>
      <c r="J18" s="215" t="s">
        <v>1451</v>
      </c>
    </row>
    <row r="19" spans="2:10" ht="30" x14ac:dyDescent="0.25">
      <c r="B19" s="214">
        <v>11</v>
      </c>
      <c r="C19" s="215" t="s">
        <v>2008</v>
      </c>
      <c r="D19" s="215" t="s">
        <v>1451</v>
      </c>
      <c r="E19" s="217" t="s">
        <v>1451</v>
      </c>
      <c r="F19" s="215" t="s">
        <v>1987</v>
      </c>
      <c r="G19" s="217" t="s">
        <v>1451</v>
      </c>
      <c r="H19" s="214">
        <v>1000</v>
      </c>
      <c r="I19" s="215" t="s">
        <v>1988</v>
      </c>
      <c r="J19" s="215" t="s">
        <v>1451</v>
      </c>
    </row>
    <row r="20" spans="2:10" ht="45" x14ac:dyDescent="0.25">
      <c r="B20" s="214">
        <v>12</v>
      </c>
      <c r="C20" s="215" t="s">
        <v>1781</v>
      </c>
      <c r="D20" s="215" t="s">
        <v>1451</v>
      </c>
      <c r="E20" s="217" t="s">
        <v>1451</v>
      </c>
      <c r="F20" s="215" t="s">
        <v>1782</v>
      </c>
      <c r="G20" s="217" t="s">
        <v>1451</v>
      </c>
      <c r="H20" s="214">
        <v>10500</v>
      </c>
      <c r="I20" s="215" t="s">
        <v>1667</v>
      </c>
      <c r="J20" s="215" t="s">
        <v>1451</v>
      </c>
    </row>
    <row r="21" spans="2:10" ht="45" x14ac:dyDescent="0.25">
      <c r="B21" s="214">
        <v>13</v>
      </c>
      <c r="C21" s="215" t="s">
        <v>1783</v>
      </c>
      <c r="D21" s="215" t="s">
        <v>1451</v>
      </c>
      <c r="E21" s="217" t="s">
        <v>1451</v>
      </c>
      <c r="F21" s="215" t="s">
        <v>1784</v>
      </c>
      <c r="G21" s="217" t="s">
        <v>1451</v>
      </c>
      <c r="H21" s="214">
        <v>9000</v>
      </c>
      <c r="I21" s="215" t="s">
        <v>1667</v>
      </c>
      <c r="J21" s="215" t="s">
        <v>1451</v>
      </c>
    </row>
    <row r="22" spans="2:10" ht="45" x14ac:dyDescent="0.25">
      <c r="B22" s="214">
        <v>14</v>
      </c>
      <c r="C22" s="215" t="s">
        <v>1785</v>
      </c>
      <c r="D22" s="215" t="s">
        <v>1451</v>
      </c>
      <c r="E22" s="217" t="s">
        <v>1451</v>
      </c>
      <c r="F22" s="215" t="s">
        <v>1786</v>
      </c>
      <c r="G22" s="217" t="s">
        <v>1451</v>
      </c>
      <c r="H22" s="214">
        <v>7500</v>
      </c>
      <c r="I22" s="215" t="s">
        <v>1667</v>
      </c>
      <c r="J22" s="215" t="s">
        <v>1451</v>
      </c>
    </row>
    <row r="23" spans="2:10" ht="45" x14ac:dyDescent="0.25">
      <c r="B23" s="214">
        <v>15</v>
      </c>
      <c r="C23" s="215" t="s">
        <v>1787</v>
      </c>
      <c r="D23" s="215" t="s">
        <v>1451</v>
      </c>
      <c r="E23" s="217" t="s">
        <v>1451</v>
      </c>
      <c r="F23" s="215" t="s">
        <v>1788</v>
      </c>
      <c r="G23" s="217" t="s">
        <v>1451</v>
      </c>
      <c r="H23" s="214">
        <v>8500</v>
      </c>
      <c r="I23" s="215" t="s">
        <v>1667</v>
      </c>
      <c r="J23" s="215" t="s">
        <v>1451</v>
      </c>
    </row>
    <row r="24" spans="2:10" ht="45" x14ac:dyDescent="0.25">
      <c r="B24" s="214">
        <v>16</v>
      </c>
      <c r="C24" s="215" t="s">
        <v>1665</v>
      </c>
      <c r="D24" s="215" t="s">
        <v>1451</v>
      </c>
      <c r="E24" s="217" t="s">
        <v>1451</v>
      </c>
      <c r="F24" s="215" t="s">
        <v>1666</v>
      </c>
      <c r="G24" s="217" t="s">
        <v>1451</v>
      </c>
      <c r="H24" s="214">
        <v>15000</v>
      </c>
      <c r="I24" s="215" t="s">
        <v>1667</v>
      </c>
      <c r="J24" s="215" t="s">
        <v>1668</v>
      </c>
    </row>
    <row r="25" spans="2:10" ht="45" x14ac:dyDescent="0.25">
      <c r="B25" s="214">
        <v>17</v>
      </c>
      <c r="C25" s="215" t="s">
        <v>2015</v>
      </c>
      <c r="D25" s="215" t="s">
        <v>1317</v>
      </c>
      <c r="E25" s="217" t="s">
        <v>1813</v>
      </c>
      <c r="F25" s="215" t="s">
        <v>4452</v>
      </c>
      <c r="G25" s="217" t="s">
        <v>14</v>
      </c>
      <c r="H25" s="214">
        <v>22228</v>
      </c>
      <c r="I25" s="215" t="s">
        <v>2016</v>
      </c>
      <c r="J25" s="215" t="s">
        <v>1451</v>
      </c>
    </row>
    <row r="26" spans="2:10" ht="30" x14ac:dyDescent="0.25">
      <c r="B26" s="214">
        <v>18</v>
      </c>
      <c r="C26" s="215" t="s">
        <v>1764</v>
      </c>
      <c r="D26" s="215" t="s">
        <v>1451</v>
      </c>
      <c r="E26" s="217" t="s">
        <v>1451</v>
      </c>
      <c r="F26" s="215" t="s">
        <v>1753</v>
      </c>
      <c r="G26" s="217" t="s">
        <v>14</v>
      </c>
      <c r="H26" s="214">
        <v>5000</v>
      </c>
      <c r="I26" s="215" t="s">
        <v>1754</v>
      </c>
      <c r="J26" s="215" t="s">
        <v>1451</v>
      </c>
    </row>
    <row r="27" spans="2:10" ht="45" x14ac:dyDescent="0.25">
      <c r="B27" s="214">
        <v>19</v>
      </c>
      <c r="C27" s="215" t="s">
        <v>1765</v>
      </c>
      <c r="D27" s="215" t="s">
        <v>1451</v>
      </c>
      <c r="E27" s="217" t="s">
        <v>1451</v>
      </c>
      <c r="F27" s="215" t="s">
        <v>1744</v>
      </c>
      <c r="G27" s="217" t="s">
        <v>1745</v>
      </c>
      <c r="H27" s="214">
        <v>2380</v>
      </c>
      <c r="I27" s="215" t="s">
        <v>1746</v>
      </c>
      <c r="J27" s="215" t="s">
        <v>1766</v>
      </c>
    </row>
    <row r="28" spans="2:10" ht="45" x14ac:dyDescent="0.25">
      <c r="B28" s="214">
        <v>20</v>
      </c>
      <c r="C28" s="215" t="s">
        <v>1968</v>
      </c>
      <c r="D28" s="215" t="s">
        <v>1451</v>
      </c>
      <c r="E28" s="217" t="s">
        <v>1451</v>
      </c>
      <c r="F28" s="215" t="s">
        <v>1744</v>
      </c>
      <c r="G28" s="217" t="s">
        <v>1745</v>
      </c>
      <c r="H28" s="214">
        <v>2625</v>
      </c>
      <c r="I28" s="215" t="s">
        <v>1746</v>
      </c>
      <c r="J28" s="215" t="s">
        <v>1969</v>
      </c>
    </row>
    <row r="29" spans="2:10" ht="30" x14ac:dyDescent="0.25">
      <c r="B29" s="214">
        <v>21</v>
      </c>
      <c r="C29" s="215" t="s">
        <v>1970</v>
      </c>
      <c r="D29" s="215" t="s">
        <v>1451</v>
      </c>
      <c r="E29" s="217" t="s">
        <v>1451</v>
      </c>
      <c r="F29" s="215" t="s">
        <v>1971</v>
      </c>
      <c r="G29" s="217" t="s">
        <v>14</v>
      </c>
      <c r="H29" s="214">
        <v>1200</v>
      </c>
      <c r="I29" s="215" t="s">
        <v>1972</v>
      </c>
      <c r="J29" s="215" t="s">
        <v>1451</v>
      </c>
    </row>
    <row r="30" spans="2:10" ht="30" x14ac:dyDescent="0.25">
      <c r="B30" s="214">
        <v>22</v>
      </c>
      <c r="C30" s="215" t="s">
        <v>1973</v>
      </c>
      <c r="D30" s="215" t="s">
        <v>1451</v>
      </c>
      <c r="E30" s="217" t="s">
        <v>1451</v>
      </c>
      <c r="F30" s="215" t="s">
        <v>1971</v>
      </c>
      <c r="G30" s="217" t="s">
        <v>14</v>
      </c>
      <c r="H30" s="214">
        <v>1300</v>
      </c>
      <c r="I30" s="215" t="s">
        <v>1972</v>
      </c>
      <c r="J30" s="215" t="s">
        <v>1451</v>
      </c>
    </row>
    <row r="31" spans="2:10" ht="30" x14ac:dyDescent="0.25">
      <c r="B31" s="214">
        <v>23</v>
      </c>
      <c r="C31" s="215" t="s">
        <v>1974</v>
      </c>
      <c r="D31" s="215" t="s">
        <v>1451</v>
      </c>
      <c r="E31" s="217" t="s">
        <v>1451</v>
      </c>
      <c r="F31" s="215" t="s">
        <v>1971</v>
      </c>
      <c r="G31" s="217" t="s">
        <v>1745</v>
      </c>
      <c r="H31" s="214">
        <v>1165</v>
      </c>
      <c r="I31" s="215" t="s">
        <v>1972</v>
      </c>
      <c r="J31" s="215" t="s">
        <v>1975</v>
      </c>
    </row>
    <row r="32" spans="2:10" ht="75" x14ac:dyDescent="0.25">
      <c r="B32" s="214">
        <v>24</v>
      </c>
      <c r="C32" s="215" t="s">
        <v>1976</v>
      </c>
      <c r="D32" s="215" t="s">
        <v>1451</v>
      </c>
      <c r="E32" s="217" t="s">
        <v>1451</v>
      </c>
      <c r="F32" s="215" t="s">
        <v>1977</v>
      </c>
      <c r="G32" s="217" t="s">
        <v>14</v>
      </c>
      <c r="H32" s="214">
        <v>3700</v>
      </c>
      <c r="I32" s="215" t="s">
        <v>1978</v>
      </c>
      <c r="J32" s="215" t="s">
        <v>1451</v>
      </c>
    </row>
    <row r="33" spans="2:10" ht="30" x14ac:dyDescent="0.25">
      <c r="B33" s="214">
        <v>25</v>
      </c>
      <c r="C33" s="215" t="s">
        <v>1979</v>
      </c>
      <c r="D33" s="215" t="s">
        <v>1451</v>
      </c>
      <c r="E33" s="217" t="s">
        <v>1451</v>
      </c>
      <c r="F33" s="215" t="s">
        <v>1753</v>
      </c>
      <c r="G33" s="217" t="s">
        <v>14</v>
      </c>
      <c r="H33" s="214">
        <v>2100</v>
      </c>
      <c r="I33" s="215" t="s">
        <v>1754</v>
      </c>
      <c r="J33" s="215" t="s">
        <v>1451</v>
      </c>
    </row>
    <row r="34" spans="2:10" ht="45" x14ac:dyDescent="0.25">
      <c r="B34" s="214">
        <v>26</v>
      </c>
      <c r="C34" s="215" t="s">
        <v>1789</v>
      </c>
      <c r="D34" s="215" t="s">
        <v>1451</v>
      </c>
      <c r="E34" s="217" t="s">
        <v>1451</v>
      </c>
      <c r="F34" s="215" t="s">
        <v>1790</v>
      </c>
      <c r="G34" s="217" t="s">
        <v>1451</v>
      </c>
      <c r="H34" s="214">
        <v>11000</v>
      </c>
      <c r="I34" s="215" t="s">
        <v>1667</v>
      </c>
      <c r="J34" s="215" t="s">
        <v>1451</v>
      </c>
    </row>
    <row r="35" spans="2:10" ht="45" x14ac:dyDescent="0.25">
      <c r="B35" s="214">
        <v>27</v>
      </c>
      <c r="C35" s="215" t="s">
        <v>1791</v>
      </c>
      <c r="D35" s="215" t="s">
        <v>1451</v>
      </c>
      <c r="E35" s="217" t="s">
        <v>1451</v>
      </c>
      <c r="F35" s="215" t="s">
        <v>1792</v>
      </c>
      <c r="G35" s="217" t="s">
        <v>1451</v>
      </c>
      <c r="H35" s="214">
        <v>5000</v>
      </c>
      <c r="I35" s="215" t="s">
        <v>1667</v>
      </c>
      <c r="J35" s="215" t="s">
        <v>1451</v>
      </c>
    </row>
    <row r="36" spans="2:10" ht="45" x14ac:dyDescent="0.25">
      <c r="B36" s="214">
        <v>28</v>
      </c>
      <c r="C36" s="215" t="s">
        <v>1793</v>
      </c>
      <c r="D36" s="215" t="s">
        <v>1451</v>
      </c>
      <c r="E36" s="217" t="s">
        <v>1451</v>
      </c>
      <c r="F36" s="215" t="s">
        <v>1794</v>
      </c>
      <c r="G36" s="217" t="s">
        <v>1451</v>
      </c>
      <c r="H36" s="214">
        <v>9000</v>
      </c>
      <c r="I36" s="215" t="s">
        <v>1667</v>
      </c>
      <c r="J36" s="215" t="s">
        <v>1451</v>
      </c>
    </row>
    <row r="37" spans="2:10" ht="45" x14ac:dyDescent="0.25">
      <c r="B37" s="214">
        <v>29</v>
      </c>
      <c r="C37" s="215" t="s">
        <v>1719</v>
      </c>
      <c r="D37" s="215" t="s">
        <v>1451</v>
      </c>
      <c r="E37" s="217" t="s">
        <v>1451</v>
      </c>
      <c r="F37" s="215" t="s">
        <v>1720</v>
      </c>
      <c r="G37" s="217" t="s">
        <v>1451</v>
      </c>
      <c r="H37" s="214">
        <v>10000</v>
      </c>
      <c r="I37" s="215" t="s">
        <v>1667</v>
      </c>
      <c r="J37" s="215" t="s">
        <v>1451</v>
      </c>
    </row>
    <row r="38" spans="2:10" ht="45" x14ac:dyDescent="0.25">
      <c r="B38" s="214">
        <v>30</v>
      </c>
      <c r="C38" s="215" t="s">
        <v>2018</v>
      </c>
      <c r="D38" s="215" t="s">
        <v>1451</v>
      </c>
      <c r="E38" s="217" t="s">
        <v>1451</v>
      </c>
      <c r="F38" s="215" t="s">
        <v>2019</v>
      </c>
      <c r="G38" s="217" t="s">
        <v>1451</v>
      </c>
      <c r="H38" s="214">
        <v>8000</v>
      </c>
      <c r="I38" s="215" t="s">
        <v>1667</v>
      </c>
      <c r="J38" s="215" t="s">
        <v>1451</v>
      </c>
    </row>
    <row r="39" spans="2:10" ht="45" x14ac:dyDescent="0.25">
      <c r="B39" s="214">
        <v>31</v>
      </c>
      <c r="C39" s="215" t="s">
        <v>2020</v>
      </c>
      <c r="D39" s="215" t="s">
        <v>1451</v>
      </c>
      <c r="E39" s="217" t="s">
        <v>1451</v>
      </c>
      <c r="F39" s="215" t="s">
        <v>2021</v>
      </c>
      <c r="G39" s="217" t="s">
        <v>1451</v>
      </c>
      <c r="H39" s="214">
        <v>7000</v>
      </c>
      <c r="I39" s="215" t="s">
        <v>1667</v>
      </c>
      <c r="J39" s="215" t="s">
        <v>1451</v>
      </c>
    </row>
    <row r="40" spans="2:10" ht="45" x14ac:dyDescent="0.25">
      <c r="B40" s="214">
        <v>32</v>
      </c>
      <c r="C40" s="215" t="s">
        <v>2022</v>
      </c>
      <c r="D40" s="215" t="s">
        <v>1451</v>
      </c>
      <c r="E40" s="217" t="s">
        <v>1451</v>
      </c>
      <c r="F40" s="215" t="s">
        <v>2023</v>
      </c>
      <c r="G40" s="217" t="s">
        <v>1451</v>
      </c>
      <c r="H40" s="214">
        <v>3000</v>
      </c>
      <c r="I40" s="215" t="s">
        <v>1667</v>
      </c>
      <c r="J40" s="215" t="s">
        <v>1451</v>
      </c>
    </row>
    <row r="41" spans="2:10" ht="45" x14ac:dyDescent="0.25">
      <c r="B41" s="214">
        <v>33</v>
      </c>
      <c r="C41" s="215" t="s">
        <v>2024</v>
      </c>
      <c r="D41" s="215" t="s">
        <v>1451</v>
      </c>
      <c r="E41" s="217" t="s">
        <v>1451</v>
      </c>
      <c r="F41" s="215" t="s">
        <v>2025</v>
      </c>
      <c r="G41" s="217" t="s">
        <v>1451</v>
      </c>
      <c r="H41" s="214">
        <v>8000</v>
      </c>
      <c r="I41" s="215" t="s">
        <v>1667</v>
      </c>
      <c r="J41" s="215" t="s">
        <v>1451</v>
      </c>
    </row>
    <row r="42" spans="2:10" ht="45" x14ac:dyDescent="0.25">
      <c r="B42" s="214">
        <v>34</v>
      </c>
      <c r="C42" s="215" t="s">
        <v>1857</v>
      </c>
      <c r="D42" s="215" t="s">
        <v>1451</v>
      </c>
      <c r="E42" s="217" t="s">
        <v>1451</v>
      </c>
      <c r="F42" s="215" t="s">
        <v>1858</v>
      </c>
      <c r="G42" s="217" t="s">
        <v>1451</v>
      </c>
      <c r="H42" s="214">
        <v>9000</v>
      </c>
      <c r="I42" s="215" t="s">
        <v>1667</v>
      </c>
      <c r="J42" s="215" t="s">
        <v>1451</v>
      </c>
    </row>
    <row r="43" spans="2:10" ht="45" x14ac:dyDescent="0.25">
      <c r="B43" s="214">
        <v>35</v>
      </c>
      <c r="C43" s="215" t="s">
        <v>1859</v>
      </c>
      <c r="D43" s="215" t="s">
        <v>1451</v>
      </c>
      <c r="E43" s="217" t="s">
        <v>1451</v>
      </c>
      <c r="F43" s="215" t="s">
        <v>1860</v>
      </c>
      <c r="G43" s="217" t="s">
        <v>1451</v>
      </c>
      <c r="H43" s="214">
        <v>11500</v>
      </c>
      <c r="I43" s="215" t="s">
        <v>1667</v>
      </c>
      <c r="J43" s="215" t="s">
        <v>1451</v>
      </c>
    </row>
    <row r="44" spans="2:10" ht="45" x14ac:dyDescent="0.25">
      <c r="B44" s="214">
        <v>36</v>
      </c>
      <c r="C44" s="215" t="s">
        <v>1861</v>
      </c>
      <c r="D44" s="215" t="s">
        <v>1451</v>
      </c>
      <c r="E44" s="217" t="s">
        <v>1451</v>
      </c>
      <c r="F44" s="215" t="s">
        <v>1862</v>
      </c>
      <c r="G44" s="217" t="s">
        <v>1451</v>
      </c>
      <c r="H44" s="214">
        <v>10500</v>
      </c>
      <c r="I44" s="215" t="s">
        <v>1667</v>
      </c>
      <c r="J44" s="215" t="s">
        <v>1451</v>
      </c>
    </row>
    <row r="45" spans="2:10" ht="45" x14ac:dyDescent="0.25">
      <c r="B45" s="214">
        <v>37</v>
      </c>
      <c r="C45" s="215" t="s">
        <v>1863</v>
      </c>
      <c r="D45" s="215" t="s">
        <v>1451</v>
      </c>
      <c r="E45" s="217" t="s">
        <v>1451</v>
      </c>
      <c r="F45" s="215" t="s">
        <v>1864</v>
      </c>
      <c r="G45" s="217" t="s">
        <v>1451</v>
      </c>
      <c r="H45" s="214">
        <v>12000</v>
      </c>
      <c r="I45" s="215" t="s">
        <v>1667</v>
      </c>
      <c r="J45" s="215" t="s">
        <v>1451</v>
      </c>
    </row>
    <row r="46" spans="2:10" ht="45" x14ac:dyDescent="0.25">
      <c r="B46" s="214">
        <v>38</v>
      </c>
      <c r="C46" s="215" t="s">
        <v>1865</v>
      </c>
      <c r="D46" s="215" t="s">
        <v>1451</v>
      </c>
      <c r="E46" s="217" t="s">
        <v>1451</v>
      </c>
      <c r="F46" s="215" t="s">
        <v>1866</v>
      </c>
      <c r="G46" s="217" t="s">
        <v>1451</v>
      </c>
      <c r="H46" s="214">
        <v>9000</v>
      </c>
      <c r="I46" s="215" t="s">
        <v>1667</v>
      </c>
      <c r="J46" s="215" t="s">
        <v>1451</v>
      </c>
    </row>
    <row r="47" spans="2:10" ht="45" x14ac:dyDescent="0.25">
      <c r="B47" s="214">
        <v>39</v>
      </c>
      <c r="C47" s="215" t="s">
        <v>1867</v>
      </c>
      <c r="D47" s="215" t="s">
        <v>1451</v>
      </c>
      <c r="E47" s="217" t="s">
        <v>1451</v>
      </c>
      <c r="F47" s="215" t="s">
        <v>1868</v>
      </c>
      <c r="G47" s="217" t="s">
        <v>1451</v>
      </c>
      <c r="H47" s="214">
        <v>12000</v>
      </c>
      <c r="I47" s="215" t="s">
        <v>1667</v>
      </c>
      <c r="J47" s="215" t="s">
        <v>1451</v>
      </c>
    </row>
    <row r="48" spans="2:10" ht="45" x14ac:dyDescent="0.25">
      <c r="B48" s="214">
        <v>40</v>
      </c>
      <c r="C48" s="215" t="s">
        <v>1936</v>
      </c>
      <c r="D48" s="215" t="s">
        <v>1451</v>
      </c>
      <c r="E48" s="217" t="s">
        <v>1451</v>
      </c>
      <c r="F48" s="215" t="s">
        <v>1937</v>
      </c>
      <c r="G48" s="217" t="s">
        <v>1451</v>
      </c>
      <c r="H48" s="214">
        <v>50000</v>
      </c>
      <c r="I48" s="215" t="s">
        <v>1667</v>
      </c>
      <c r="J48" s="215" t="s">
        <v>1668</v>
      </c>
    </row>
    <row r="49" spans="2:10" ht="45" x14ac:dyDescent="0.25">
      <c r="B49" s="214">
        <v>41</v>
      </c>
      <c r="C49" s="215" t="s">
        <v>1938</v>
      </c>
      <c r="D49" s="215" t="s">
        <v>1451</v>
      </c>
      <c r="E49" s="217" t="s">
        <v>1451</v>
      </c>
      <c r="F49" s="215" t="s">
        <v>1939</v>
      </c>
      <c r="G49" s="217" t="s">
        <v>1451</v>
      </c>
      <c r="H49" s="214">
        <v>38000</v>
      </c>
      <c r="I49" s="215" t="s">
        <v>1667</v>
      </c>
      <c r="J49" s="215" t="s">
        <v>1668</v>
      </c>
    </row>
    <row r="50" spans="2:10" ht="45" x14ac:dyDescent="0.25">
      <c r="B50" s="214">
        <v>42</v>
      </c>
      <c r="C50" s="215" t="s">
        <v>1678</v>
      </c>
      <c r="D50" s="215" t="s">
        <v>1451</v>
      </c>
      <c r="E50" s="217" t="s">
        <v>1451</v>
      </c>
      <c r="F50" s="215" t="s">
        <v>1679</v>
      </c>
      <c r="G50" s="217" t="s">
        <v>1451</v>
      </c>
      <c r="H50" s="214">
        <v>19000</v>
      </c>
      <c r="I50" s="215" t="s">
        <v>1667</v>
      </c>
      <c r="J50" s="215" t="s">
        <v>1668</v>
      </c>
    </row>
    <row r="51" spans="2:10" ht="30" x14ac:dyDescent="0.25">
      <c r="B51" s="214">
        <v>43</v>
      </c>
      <c r="C51" s="215" t="s">
        <v>1796</v>
      </c>
      <c r="D51" s="215" t="s">
        <v>1369</v>
      </c>
      <c r="E51" s="217" t="s">
        <v>1797</v>
      </c>
      <c r="F51" s="215" t="s">
        <v>1798</v>
      </c>
      <c r="G51" s="217" t="s">
        <v>1451</v>
      </c>
      <c r="H51" s="214">
        <v>1281</v>
      </c>
      <c r="I51" s="215" t="s">
        <v>1451</v>
      </c>
      <c r="J51" s="215" t="s">
        <v>1451</v>
      </c>
    </row>
    <row r="52" spans="2:10" ht="30" x14ac:dyDescent="0.25">
      <c r="B52" s="214">
        <v>44</v>
      </c>
      <c r="C52" s="215" t="s">
        <v>1799</v>
      </c>
      <c r="D52" s="215" t="s">
        <v>1369</v>
      </c>
      <c r="E52" s="217" t="s">
        <v>1797</v>
      </c>
      <c r="F52" s="215" t="s">
        <v>1458</v>
      </c>
      <c r="G52" s="217" t="s">
        <v>1451</v>
      </c>
      <c r="H52" s="214">
        <v>1894</v>
      </c>
      <c r="I52" s="215" t="s">
        <v>1451</v>
      </c>
      <c r="J52" s="215" t="s">
        <v>1451</v>
      </c>
    </row>
    <row r="53" spans="2:10" ht="45" x14ac:dyDescent="0.25">
      <c r="B53" s="214">
        <v>45</v>
      </c>
      <c r="C53" s="215" t="s">
        <v>1800</v>
      </c>
      <c r="D53" s="215" t="s">
        <v>1369</v>
      </c>
      <c r="E53" s="217" t="s">
        <v>1797</v>
      </c>
      <c r="F53" s="215" t="s">
        <v>1466</v>
      </c>
      <c r="G53" s="217" t="s">
        <v>1451</v>
      </c>
      <c r="H53" s="214">
        <v>1050</v>
      </c>
      <c r="I53" s="215" t="s">
        <v>1451</v>
      </c>
      <c r="J53" s="215" t="s">
        <v>1451</v>
      </c>
    </row>
    <row r="54" spans="2:10" ht="45" x14ac:dyDescent="0.25">
      <c r="B54" s="214">
        <v>46</v>
      </c>
      <c r="C54" s="215" t="s">
        <v>1800</v>
      </c>
      <c r="D54" s="215" t="s">
        <v>1369</v>
      </c>
      <c r="E54" s="217" t="s">
        <v>1797</v>
      </c>
      <c r="F54" s="215" t="s">
        <v>1479</v>
      </c>
      <c r="G54" s="217" t="s">
        <v>1451</v>
      </c>
      <c r="H54" s="214">
        <v>1008</v>
      </c>
      <c r="I54" s="215" t="s">
        <v>1451</v>
      </c>
      <c r="J54" s="215" t="s">
        <v>1451</v>
      </c>
    </row>
    <row r="55" spans="2:10" ht="30" x14ac:dyDescent="0.25">
      <c r="B55" s="214">
        <v>47</v>
      </c>
      <c r="C55" s="215" t="s">
        <v>1801</v>
      </c>
      <c r="D55" s="215" t="s">
        <v>1369</v>
      </c>
      <c r="E55" s="217" t="s">
        <v>1797</v>
      </c>
      <c r="F55" s="215" t="s">
        <v>1802</v>
      </c>
      <c r="G55" s="217" t="s">
        <v>1451</v>
      </c>
      <c r="H55" s="214">
        <v>4585</v>
      </c>
      <c r="I55" s="215" t="s">
        <v>1451</v>
      </c>
      <c r="J55" s="215" t="s">
        <v>1451</v>
      </c>
    </row>
    <row r="56" spans="2:10" ht="30" x14ac:dyDescent="0.25">
      <c r="B56" s="214">
        <v>48</v>
      </c>
      <c r="C56" s="215" t="s">
        <v>1801</v>
      </c>
      <c r="D56" s="215" t="s">
        <v>1369</v>
      </c>
      <c r="E56" s="217" t="s">
        <v>1797</v>
      </c>
      <c r="F56" s="215" t="s">
        <v>1479</v>
      </c>
      <c r="G56" s="217" t="s">
        <v>1451</v>
      </c>
      <c r="H56" s="214">
        <v>4585</v>
      </c>
      <c r="I56" s="215" t="s">
        <v>1451</v>
      </c>
      <c r="J56" s="215" t="s">
        <v>1451</v>
      </c>
    </row>
    <row r="57" spans="2:10" ht="30" x14ac:dyDescent="0.25">
      <c r="B57" s="214">
        <v>49</v>
      </c>
      <c r="C57" s="215" t="s">
        <v>1803</v>
      </c>
      <c r="D57" s="215" t="s">
        <v>1369</v>
      </c>
      <c r="E57" s="217" t="s">
        <v>1797</v>
      </c>
      <c r="F57" s="215" t="s">
        <v>1798</v>
      </c>
      <c r="G57" s="217" t="s">
        <v>1451</v>
      </c>
      <c r="H57" s="214">
        <v>1120.2</v>
      </c>
      <c r="I57" s="215" t="s">
        <v>1451</v>
      </c>
      <c r="J57" s="215" t="s">
        <v>1451</v>
      </c>
    </row>
    <row r="58" spans="2:10" ht="30" x14ac:dyDescent="0.25">
      <c r="B58" s="214">
        <v>50</v>
      </c>
      <c r="C58" s="215" t="s">
        <v>1803</v>
      </c>
      <c r="D58" s="215" t="s">
        <v>1369</v>
      </c>
      <c r="E58" s="217" t="s">
        <v>1797</v>
      </c>
      <c r="F58" s="215" t="s">
        <v>1804</v>
      </c>
      <c r="G58" s="217" t="s">
        <v>1451</v>
      </c>
      <c r="H58" s="214">
        <v>2861</v>
      </c>
      <c r="I58" s="215" t="s">
        <v>1451</v>
      </c>
      <c r="J58" s="215" t="s">
        <v>1451</v>
      </c>
    </row>
    <row r="59" spans="2:10" ht="30" x14ac:dyDescent="0.25">
      <c r="B59" s="214">
        <v>51</v>
      </c>
      <c r="C59" s="215" t="s">
        <v>1805</v>
      </c>
      <c r="D59" s="215" t="s">
        <v>1369</v>
      </c>
      <c r="E59" s="217" t="s">
        <v>1797</v>
      </c>
      <c r="F59" s="215" t="s">
        <v>1806</v>
      </c>
      <c r="G59" s="217" t="s">
        <v>1451</v>
      </c>
      <c r="H59" s="214">
        <v>5221</v>
      </c>
      <c r="I59" s="215" t="s">
        <v>1451</v>
      </c>
      <c r="J59" s="215" t="s">
        <v>1451</v>
      </c>
    </row>
    <row r="60" spans="2:10" ht="30" x14ac:dyDescent="0.25">
      <c r="B60" s="214">
        <v>52</v>
      </c>
      <c r="C60" s="215" t="s">
        <v>1807</v>
      </c>
      <c r="D60" s="215" t="s">
        <v>1369</v>
      </c>
      <c r="E60" s="217" t="s">
        <v>1797</v>
      </c>
      <c r="F60" s="215" t="s">
        <v>1802</v>
      </c>
      <c r="G60" s="217" t="s">
        <v>1451</v>
      </c>
      <c r="H60" s="214">
        <v>5876</v>
      </c>
      <c r="I60" s="215" t="s">
        <v>1451</v>
      </c>
      <c r="J60" s="215" t="s">
        <v>1451</v>
      </c>
    </row>
    <row r="61" spans="2:10" ht="30" x14ac:dyDescent="0.25">
      <c r="B61" s="214">
        <v>53</v>
      </c>
      <c r="C61" s="215" t="s">
        <v>1808</v>
      </c>
      <c r="D61" s="215" t="s">
        <v>1809</v>
      </c>
      <c r="E61" s="217" t="s">
        <v>1797</v>
      </c>
      <c r="F61" s="215" t="s">
        <v>1479</v>
      </c>
      <c r="G61" s="217" t="s">
        <v>14</v>
      </c>
      <c r="H61" s="214">
        <v>1448</v>
      </c>
      <c r="I61" s="215" t="s">
        <v>1451</v>
      </c>
      <c r="J61" s="215" t="s">
        <v>1451</v>
      </c>
    </row>
    <row r="62" spans="2:10" x14ac:dyDescent="0.25">
      <c r="B62" s="214">
        <v>54</v>
      </c>
      <c r="C62" s="215" t="s">
        <v>1810</v>
      </c>
      <c r="D62" s="215" t="s">
        <v>1809</v>
      </c>
      <c r="E62" s="217" t="s">
        <v>1797</v>
      </c>
      <c r="F62" s="215" t="s">
        <v>1479</v>
      </c>
      <c r="G62" s="217" t="s">
        <v>14</v>
      </c>
      <c r="H62" s="214">
        <v>1923.9</v>
      </c>
      <c r="I62" s="215" t="s">
        <v>1451</v>
      </c>
      <c r="J62" s="215" t="s">
        <v>1451</v>
      </c>
    </row>
    <row r="63" spans="2:10" ht="30" x14ac:dyDescent="0.25">
      <c r="B63" s="214">
        <v>55</v>
      </c>
      <c r="C63" s="215" t="s">
        <v>1811</v>
      </c>
      <c r="D63" s="215" t="s">
        <v>1809</v>
      </c>
      <c r="E63" s="217" t="s">
        <v>1797</v>
      </c>
      <c r="F63" s="215" t="s">
        <v>1479</v>
      </c>
      <c r="G63" s="217" t="s">
        <v>14</v>
      </c>
      <c r="H63" s="214">
        <v>17999.900000000001</v>
      </c>
      <c r="I63" s="215" t="s">
        <v>1451</v>
      </c>
      <c r="J63" s="215" t="s">
        <v>1451</v>
      </c>
    </row>
    <row r="64" spans="2:10" ht="409.5" x14ac:dyDescent="0.25">
      <c r="B64" s="214">
        <v>56</v>
      </c>
      <c r="C64" s="215" t="s">
        <v>1812</v>
      </c>
      <c r="D64" s="215" t="s">
        <v>1369</v>
      </c>
      <c r="E64" s="217" t="s">
        <v>1813</v>
      </c>
      <c r="F64" s="215" t="s">
        <v>4453</v>
      </c>
      <c r="G64" s="217" t="s">
        <v>1814</v>
      </c>
      <c r="H64" s="214">
        <v>9375</v>
      </c>
      <c r="I64" s="215" t="s">
        <v>1451</v>
      </c>
      <c r="J64" s="215" t="s">
        <v>4454</v>
      </c>
    </row>
    <row r="65" spans="2:10" ht="30" x14ac:dyDescent="0.25">
      <c r="B65" s="214">
        <v>57</v>
      </c>
      <c r="C65" s="215" t="s">
        <v>1777</v>
      </c>
      <c r="D65" s="215" t="s">
        <v>1329</v>
      </c>
      <c r="E65" s="217" t="s">
        <v>1813</v>
      </c>
      <c r="F65" s="215" t="s">
        <v>4455</v>
      </c>
      <c r="G65" s="217" t="s">
        <v>1815</v>
      </c>
      <c r="H65" s="214">
        <v>2166.09</v>
      </c>
      <c r="I65" s="215" t="s">
        <v>1451</v>
      </c>
      <c r="J65" s="215" t="s">
        <v>1451</v>
      </c>
    </row>
    <row r="66" spans="2:10" x14ac:dyDescent="0.25">
      <c r="B66" s="214">
        <v>58</v>
      </c>
      <c r="C66" s="215" t="s">
        <v>1816</v>
      </c>
      <c r="D66" s="215" t="s">
        <v>1357</v>
      </c>
      <c r="E66" s="217" t="s">
        <v>1813</v>
      </c>
      <c r="F66" s="215" t="s">
        <v>1451</v>
      </c>
      <c r="G66" s="217" t="s">
        <v>14</v>
      </c>
      <c r="H66" s="214">
        <v>2528.1</v>
      </c>
      <c r="I66" s="215" t="s">
        <v>1451</v>
      </c>
      <c r="J66" s="215" t="s">
        <v>1451</v>
      </c>
    </row>
    <row r="67" spans="2:10" x14ac:dyDescent="0.25">
      <c r="B67" s="214">
        <v>59</v>
      </c>
      <c r="C67" s="215" t="s">
        <v>4456</v>
      </c>
      <c r="D67" s="215" t="s">
        <v>1357</v>
      </c>
      <c r="E67" s="217" t="s">
        <v>1813</v>
      </c>
      <c r="F67" s="215" t="s">
        <v>1827</v>
      </c>
      <c r="G67" s="217" t="s">
        <v>14</v>
      </c>
      <c r="H67" s="214">
        <v>2528</v>
      </c>
      <c r="I67" s="215" t="s">
        <v>1699</v>
      </c>
      <c r="J67" s="215" t="s">
        <v>1451</v>
      </c>
    </row>
    <row r="68" spans="2:10" x14ac:dyDescent="0.25">
      <c r="B68" s="214">
        <v>60</v>
      </c>
      <c r="C68" s="215" t="s">
        <v>1828</v>
      </c>
      <c r="D68" s="215" t="s">
        <v>1318</v>
      </c>
      <c r="E68" s="217" t="s">
        <v>1797</v>
      </c>
      <c r="F68" s="215" t="s">
        <v>1829</v>
      </c>
      <c r="G68" s="217" t="s">
        <v>14</v>
      </c>
      <c r="H68" s="214">
        <v>1773</v>
      </c>
      <c r="I68" s="215" t="s">
        <v>1699</v>
      </c>
      <c r="J68" s="215" t="s">
        <v>1451</v>
      </c>
    </row>
    <row r="69" spans="2:10" ht="45" x14ac:dyDescent="0.25">
      <c r="B69" s="214">
        <v>61</v>
      </c>
      <c r="C69" s="215" t="s">
        <v>1830</v>
      </c>
      <c r="D69" s="215" t="s">
        <v>1318</v>
      </c>
      <c r="E69" s="217" t="s">
        <v>1797</v>
      </c>
      <c r="F69" s="215" t="s">
        <v>1829</v>
      </c>
      <c r="G69" s="217" t="s">
        <v>14</v>
      </c>
      <c r="H69" s="214">
        <v>1305</v>
      </c>
      <c r="I69" s="215" t="s">
        <v>1699</v>
      </c>
      <c r="J69" s="215" t="s">
        <v>1451</v>
      </c>
    </row>
    <row r="70" spans="2:10" ht="30" x14ac:dyDescent="0.25">
      <c r="B70" s="214">
        <v>62</v>
      </c>
      <c r="C70" s="215" t="s">
        <v>1831</v>
      </c>
      <c r="D70" s="215" t="s">
        <v>1318</v>
      </c>
      <c r="E70" s="217" t="s">
        <v>1797</v>
      </c>
      <c r="F70" s="215" t="s">
        <v>1829</v>
      </c>
      <c r="G70" s="217" t="s">
        <v>14</v>
      </c>
      <c r="H70" s="214">
        <v>1015</v>
      </c>
      <c r="I70" s="215" t="s">
        <v>1699</v>
      </c>
      <c r="J70" s="215" t="s">
        <v>1451</v>
      </c>
    </row>
    <row r="71" spans="2:10" ht="45" x14ac:dyDescent="0.25">
      <c r="B71" s="214">
        <v>63</v>
      </c>
      <c r="C71" s="215" t="s">
        <v>1832</v>
      </c>
      <c r="D71" s="215" t="s">
        <v>1318</v>
      </c>
      <c r="E71" s="217" t="s">
        <v>1797</v>
      </c>
      <c r="F71" s="215" t="s">
        <v>1652</v>
      </c>
      <c r="G71" s="217" t="s">
        <v>14</v>
      </c>
      <c r="H71" s="214">
        <v>1373</v>
      </c>
      <c r="I71" s="215" t="s">
        <v>1699</v>
      </c>
      <c r="J71" s="215" t="s">
        <v>1451</v>
      </c>
    </row>
    <row r="72" spans="2:10" ht="45" x14ac:dyDescent="0.25">
      <c r="B72" s="214">
        <v>64</v>
      </c>
      <c r="C72" s="215" t="s">
        <v>1833</v>
      </c>
      <c r="D72" s="215" t="s">
        <v>1451</v>
      </c>
      <c r="E72" s="217" t="s">
        <v>1451</v>
      </c>
      <c r="F72" s="215" t="s">
        <v>1834</v>
      </c>
      <c r="G72" s="217" t="s">
        <v>14</v>
      </c>
      <c r="H72" s="214">
        <v>1700</v>
      </c>
      <c r="I72" s="215" t="s">
        <v>1699</v>
      </c>
      <c r="J72" s="215" t="s">
        <v>1451</v>
      </c>
    </row>
    <row r="73" spans="2:10" x14ac:dyDescent="0.25">
      <c r="B73" s="214">
        <v>65</v>
      </c>
      <c r="C73" s="215" t="s">
        <v>1835</v>
      </c>
      <c r="D73" s="215" t="s">
        <v>1451</v>
      </c>
      <c r="E73" s="217" t="s">
        <v>1451</v>
      </c>
      <c r="F73" s="215" t="s">
        <v>1834</v>
      </c>
      <c r="G73" s="217" t="s">
        <v>14</v>
      </c>
      <c r="H73" s="214">
        <v>2600</v>
      </c>
      <c r="I73" s="215" t="s">
        <v>1699</v>
      </c>
      <c r="J73" s="215" t="s">
        <v>1451</v>
      </c>
    </row>
    <row r="74" spans="2:10" ht="45" x14ac:dyDescent="0.25">
      <c r="B74" s="214">
        <v>66</v>
      </c>
      <c r="C74" s="215" t="s">
        <v>1836</v>
      </c>
      <c r="D74" s="215" t="s">
        <v>1451</v>
      </c>
      <c r="E74" s="217" t="s">
        <v>1451</v>
      </c>
      <c r="F74" s="215" t="s">
        <v>1837</v>
      </c>
      <c r="G74" s="217" t="s">
        <v>14</v>
      </c>
      <c r="H74" s="214">
        <v>1300</v>
      </c>
      <c r="I74" s="215" t="s">
        <v>1699</v>
      </c>
      <c r="J74" s="215" t="s">
        <v>1451</v>
      </c>
    </row>
    <row r="75" spans="2:10" ht="30" x14ac:dyDescent="0.25">
      <c r="B75" s="214">
        <v>67</v>
      </c>
      <c r="C75" s="215" t="s">
        <v>1838</v>
      </c>
      <c r="D75" s="215" t="s">
        <v>1451</v>
      </c>
      <c r="E75" s="217" t="s">
        <v>1451</v>
      </c>
      <c r="F75" s="215" t="s">
        <v>1839</v>
      </c>
      <c r="G75" s="217" t="s">
        <v>14</v>
      </c>
      <c r="H75" s="214">
        <v>1198</v>
      </c>
      <c r="I75" s="215" t="s">
        <v>1699</v>
      </c>
      <c r="J75" s="215" t="s">
        <v>1451</v>
      </c>
    </row>
    <row r="76" spans="2:10" x14ac:dyDescent="0.25">
      <c r="B76" s="214">
        <v>68</v>
      </c>
      <c r="C76" s="215" t="s">
        <v>1840</v>
      </c>
      <c r="D76" s="215" t="s">
        <v>1451</v>
      </c>
      <c r="E76" s="217" t="s">
        <v>1451</v>
      </c>
      <c r="F76" s="215" t="s">
        <v>1839</v>
      </c>
      <c r="G76" s="217" t="s">
        <v>14</v>
      </c>
      <c r="H76" s="214">
        <v>1867</v>
      </c>
      <c r="I76" s="215" t="s">
        <v>1699</v>
      </c>
      <c r="J76" s="215" t="s">
        <v>1451</v>
      </c>
    </row>
    <row r="77" spans="2:10" ht="30" x14ac:dyDescent="0.25">
      <c r="B77" s="214">
        <v>69</v>
      </c>
      <c r="C77" s="215" t="s">
        <v>1841</v>
      </c>
      <c r="D77" s="215" t="s">
        <v>1451</v>
      </c>
      <c r="E77" s="217" t="s">
        <v>1451</v>
      </c>
      <c r="F77" s="215" t="s">
        <v>1839</v>
      </c>
      <c r="G77" s="217" t="s">
        <v>14</v>
      </c>
      <c r="H77" s="214">
        <v>16942</v>
      </c>
      <c r="I77" s="215" t="s">
        <v>1699</v>
      </c>
      <c r="J77" s="215" t="s">
        <v>1451</v>
      </c>
    </row>
    <row r="78" spans="2:10" ht="45" x14ac:dyDescent="0.25">
      <c r="B78" s="214">
        <v>70</v>
      </c>
      <c r="C78" s="215" t="s">
        <v>1842</v>
      </c>
      <c r="D78" s="215" t="s">
        <v>1451</v>
      </c>
      <c r="E78" s="217" t="s">
        <v>1451</v>
      </c>
      <c r="F78" s="215" t="s">
        <v>1843</v>
      </c>
      <c r="G78" s="217" t="s">
        <v>14</v>
      </c>
      <c r="H78" s="214">
        <v>1000</v>
      </c>
      <c r="I78" s="215" t="s">
        <v>1699</v>
      </c>
      <c r="J78" s="215" t="s">
        <v>1451</v>
      </c>
    </row>
    <row r="79" spans="2:10" ht="45" x14ac:dyDescent="0.25">
      <c r="B79" s="214">
        <v>71</v>
      </c>
      <c r="C79" s="215" t="s">
        <v>1844</v>
      </c>
      <c r="D79" s="215" t="s">
        <v>1451</v>
      </c>
      <c r="E79" s="217" t="s">
        <v>1451</v>
      </c>
      <c r="F79" s="215" t="s">
        <v>1843</v>
      </c>
      <c r="G79" s="217" t="s">
        <v>14</v>
      </c>
      <c r="H79" s="214">
        <v>1600</v>
      </c>
      <c r="I79" s="215" t="s">
        <v>1699</v>
      </c>
      <c r="J79" s="215" t="s">
        <v>1451</v>
      </c>
    </row>
    <row r="80" spans="2:10" ht="45" x14ac:dyDescent="0.25">
      <c r="B80" s="214">
        <v>72</v>
      </c>
      <c r="C80" s="215" t="s">
        <v>1845</v>
      </c>
      <c r="D80" s="215" t="s">
        <v>1451</v>
      </c>
      <c r="E80" s="217" t="s">
        <v>1451</v>
      </c>
      <c r="F80" s="215" t="s">
        <v>1846</v>
      </c>
      <c r="G80" s="217" t="s">
        <v>14</v>
      </c>
      <c r="H80" s="214">
        <v>9349</v>
      </c>
      <c r="I80" s="215" t="s">
        <v>1847</v>
      </c>
      <c r="J80" s="215" t="s">
        <v>1451</v>
      </c>
    </row>
    <row r="81" spans="2:10" ht="45" x14ac:dyDescent="0.25">
      <c r="B81" s="214">
        <v>73</v>
      </c>
      <c r="C81" s="215" t="s">
        <v>1848</v>
      </c>
      <c r="D81" s="215" t="s">
        <v>1451</v>
      </c>
      <c r="E81" s="217" t="s">
        <v>1451</v>
      </c>
      <c r="F81" s="215" t="s">
        <v>1846</v>
      </c>
      <c r="G81" s="217" t="s">
        <v>14</v>
      </c>
      <c r="H81" s="214">
        <v>20651</v>
      </c>
      <c r="I81" s="215" t="s">
        <v>1699</v>
      </c>
      <c r="J81" s="215" t="s">
        <v>1451</v>
      </c>
    </row>
    <row r="82" spans="2:10" ht="30" x14ac:dyDescent="0.25">
      <c r="B82" s="214">
        <v>74</v>
      </c>
      <c r="C82" s="215" t="s">
        <v>1849</v>
      </c>
      <c r="D82" s="215" t="s">
        <v>1451</v>
      </c>
      <c r="E82" s="217" t="s">
        <v>1451</v>
      </c>
      <c r="F82" s="215" t="s">
        <v>1850</v>
      </c>
      <c r="G82" s="217" t="s">
        <v>14</v>
      </c>
      <c r="H82" s="214">
        <v>2810</v>
      </c>
      <c r="I82" s="215" t="s">
        <v>1699</v>
      </c>
      <c r="J82" s="215" t="s">
        <v>1451</v>
      </c>
    </row>
    <row r="83" spans="2:10" ht="30" x14ac:dyDescent="0.25">
      <c r="B83" s="214">
        <v>75</v>
      </c>
      <c r="C83" s="215" t="s">
        <v>1851</v>
      </c>
      <c r="D83" s="215" t="s">
        <v>1451</v>
      </c>
      <c r="E83" s="217" t="s">
        <v>1451</v>
      </c>
      <c r="F83" s="215" t="s">
        <v>1852</v>
      </c>
      <c r="G83" s="217" t="s">
        <v>14</v>
      </c>
      <c r="H83" s="214">
        <v>1200</v>
      </c>
      <c r="I83" s="215" t="s">
        <v>1699</v>
      </c>
      <c r="J83" s="215" t="s">
        <v>1451</v>
      </c>
    </row>
    <row r="84" spans="2:10" ht="30" x14ac:dyDescent="0.25">
      <c r="B84" s="214">
        <v>76</v>
      </c>
      <c r="C84" s="215" t="s">
        <v>1853</v>
      </c>
      <c r="D84" s="215" t="s">
        <v>1451</v>
      </c>
      <c r="E84" s="217" t="s">
        <v>1451</v>
      </c>
      <c r="F84" s="215" t="s">
        <v>1852</v>
      </c>
      <c r="G84" s="217" t="s">
        <v>14</v>
      </c>
      <c r="H84" s="214">
        <v>1150</v>
      </c>
      <c r="I84" s="215" t="s">
        <v>1699</v>
      </c>
      <c r="J84" s="215" t="s">
        <v>1451</v>
      </c>
    </row>
    <row r="85" spans="2:10" ht="30" x14ac:dyDescent="0.25">
      <c r="B85" s="214">
        <v>77</v>
      </c>
      <c r="C85" s="215" t="s">
        <v>1854</v>
      </c>
      <c r="D85" s="215" t="s">
        <v>1451</v>
      </c>
      <c r="E85" s="217" t="s">
        <v>1451</v>
      </c>
      <c r="F85" s="215" t="s">
        <v>1852</v>
      </c>
      <c r="G85" s="217" t="s">
        <v>14</v>
      </c>
      <c r="H85" s="214">
        <v>1250</v>
      </c>
      <c r="I85" s="215" t="s">
        <v>1699</v>
      </c>
      <c r="J85" s="215" t="s">
        <v>1451</v>
      </c>
    </row>
    <row r="86" spans="2:10" ht="30" x14ac:dyDescent="0.25">
      <c r="B86" s="214">
        <v>78</v>
      </c>
      <c r="C86" s="215" t="s">
        <v>1855</v>
      </c>
      <c r="D86" s="215" t="s">
        <v>1451</v>
      </c>
      <c r="E86" s="217" t="s">
        <v>1451</v>
      </c>
      <c r="F86" s="215" t="s">
        <v>1852</v>
      </c>
      <c r="G86" s="217" t="s">
        <v>14</v>
      </c>
      <c r="H86" s="214">
        <v>1600</v>
      </c>
      <c r="I86" s="215" t="s">
        <v>1699</v>
      </c>
      <c r="J86" s="215" t="s">
        <v>1451</v>
      </c>
    </row>
    <row r="87" spans="2:10" ht="30" x14ac:dyDescent="0.25">
      <c r="B87" s="214">
        <v>79</v>
      </c>
      <c r="C87" s="215" t="s">
        <v>1856</v>
      </c>
      <c r="D87" s="215" t="s">
        <v>1451</v>
      </c>
      <c r="E87" s="217" t="s">
        <v>1451</v>
      </c>
      <c r="F87" s="215" t="s">
        <v>1852</v>
      </c>
      <c r="G87" s="217" t="s">
        <v>14</v>
      </c>
      <c r="H87" s="214">
        <v>2500</v>
      </c>
      <c r="I87" s="215" t="s">
        <v>1699</v>
      </c>
      <c r="J87" s="215" t="s">
        <v>1451</v>
      </c>
    </row>
    <row r="88" spans="2:10" ht="30" x14ac:dyDescent="0.25">
      <c r="B88" s="214">
        <v>80</v>
      </c>
      <c r="C88" s="215" t="s">
        <v>1697</v>
      </c>
      <c r="D88" s="215" t="s">
        <v>1451</v>
      </c>
      <c r="E88" s="217" t="s">
        <v>1451</v>
      </c>
      <c r="F88" s="215" t="s">
        <v>1698</v>
      </c>
      <c r="G88" s="217" t="s">
        <v>14</v>
      </c>
      <c r="H88" s="214">
        <v>1090</v>
      </c>
      <c r="I88" s="215" t="s">
        <v>1699</v>
      </c>
      <c r="J88" s="215" t="s">
        <v>1451</v>
      </c>
    </row>
    <row r="89" spans="2:10" ht="30" x14ac:dyDescent="0.25">
      <c r="B89" s="214">
        <v>81</v>
      </c>
      <c r="C89" s="215" t="s">
        <v>1700</v>
      </c>
      <c r="D89" s="215" t="s">
        <v>1451</v>
      </c>
      <c r="E89" s="217" t="s">
        <v>1451</v>
      </c>
      <c r="F89" s="215" t="s">
        <v>1698</v>
      </c>
      <c r="G89" s="217" t="s">
        <v>14</v>
      </c>
      <c r="H89" s="214">
        <v>1350</v>
      </c>
      <c r="I89" s="215" t="s">
        <v>1699</v>
      </c>
      <c r="J89" s="215" t="s">
        <v>1451</v>
      </c>
    </row>
    <row r="90" spans="2:10" ht="30" x14ac:dyDescent="0.25">
      <c r="B90" s="214">
        <v>82</v>
      </c>
      <c r="C90" s="215" t="s">
        <v>1701</v>
      </c>
      <c r="D90" s="215" t="s">
        <v>1451</v>
      </c>
      <c r="E90" s="217" t="s">
        <v>1451</v>
      </c>
      <c r="F90" s="215" t="s">
        <v>1698</v>
      </c>
      <c r="G90" s="217" t="s">
        <v>14</v>
      </c>
      <c r="H90" s="214">
        <v>2060</v>
      </c>
      <c r="I90" s="215" t="s">
        <v>1699</v>
      </c>
      <c r="J90" s="215" t="s">
        <v>1451</v>
      </c>
    </row>
    <row r="91" spans="2:10" ht="30" x14ac:dyDescent="0.25">
      <c r="B91" s="214">
        <v>83</v>
      </c>
      <c r="C91" s="215" t="s">
        <v>1702</v>
      </c>
      <c r="D91" s="215" t="s">
        <v>1451</v>
      </c>
      <c r="E91" s="217" t="s">
        <v>1451</v>
      </c>
      <c r="F91" s="215" t="s">
        <v>1703</v>
      </c>
      <c r="G91" s="217" t="s">
        <v>14</v>
      </c>
      <c r="H91" s="214">
        <v>3835</v>
      </c>
      <c r="I91" s="215" t="s">
        <v>1699</v>
      </c>
      <c r="J91" s="215" t="s">
        <v>1451</v>
      </c>
    </row>
    <row r="92" spans="2:10" ht="30" x14ac:dyDescent="0.25">
      <c r="B92" s="214">
        <v>84</v>
      </c>
      <c r="C92" s="215" t="s">
        <v>1704</v>
      </c>
      <c r="D92" s="215" t="s">
        <v>1451</v>
      </c>
      <c r="E92" s="217" t="s">
        <v>1451</v>
      </c>
      <c r="F92" s="215" t="s">
        <v>1703</v>
      </c>
      <c r="G92" s="217" t="s">
        <v>14</v>
      </c>
      <c r="H92" s="214">
        <v>4190</v>
      </c>
      <c r="I92" s="215" t="s">
        <v>1451</v>
      </c>
      <c r="J92" s="215" t="s">
        <v>1451</v>
      </c>
    </row>
    <row r="93" spans="2:10" ht="30" x14ac:dyDescent="0.25">
      <c r="B93" s="214">
        <v>85</v>
      </c>
      <c r="C93" s="215" t="s">
        <v>1705</v>
      </c>
      <c r="D93" s="215" t="s">
        <v>1451</v>
      </c>
      <c r="E93" s="217" t="s">
        <v>1451</v>
      </c>
      <c r="F93" s="215" t="s">
        <v>1703</v>
      </c>
      <c r="G93" s="217" t="s">
        <v>14</v>
      </c>
      <c r="H93" s="214">
        <v>2000</v>
      </c>
      <c r="I93" s="215" t="s">
        <v>1699</v>
      </c>
      <c r="J93" s="215" t="s">
        <v>1451</v>
      </c>
    </row>
    <row r="94" spans="2:10" ht="30" x14ac:dyDescent="0.25">
      <c r="B94" s="214">
        <v>86</v>
      </c>
      <c r="C94" s="215" t="s">
        <v>1706</v>
      </c>
      <c r="D94" s="215" t="s">
        <v>1451</v>
      </c>
      <c r="E94" s="217" t="s">
        <v>1451</v>
      </c>
      <c r="F94" s="215" t="s">
        <v>1703</v>
      </c>
      <c r="G94" s="217" t="s">
        <v>14</v>
      </c>
      <c r="H94" s="214">
        <v>1200</v>
      </c>
      <c r="I94" s="215" t="s">
        <v>1699</v>
      </c>
      <c r="J94" s="215" t="s">
        <v>1451</v>
      </c>
    </row>
    <row r="95" spans="2:10" ht="30" x14ac:dyDescent="0.25">
      <c r="B95" s="214">
        <v>87</v>
      </c>
      <c r="C95" s="215" t="s">
        <v>1707</v>
      </c>
      <c r="D95" s="215" t="s">
        <v>1451</v>
      </c>
      <c r="E95" s="217" t="s">
        <v>1451</v>
      </c>
      <c r="F95" s="215" t="s">
        <v>1703</v>
      </c>
      <c r="G95" s="217" t="s">
        <v>14</v>
      </c>
      <c r="H95" s="214">
        <v>2000</v>
      </c>
      <c r="I95" s="215" t="s">
        <v>1699</v>
      </c>
      <c r="J95" s="215" t="s">
        <v>1451</v>
      </c>
    </row>
    <row r="96" spans="2:10" ht="30" x14ac:dyDescent="0.25">
      <c r="B96" s="214">
        <v>88</v>
      </c>
      <c r="C96" s="215" t="s">
        <v>1708</v>
      </c>
      <c r="D96" s="215" t="s">
        <v>1451</v>
      </c>
      <c r="E96" s="217" t="s">
        <v>1451</v>
      </c>
      <c r="F96" s="215" t="s">
        <v>1703</v>
      </c>
      <c r="G96" s="217" t="s">
        <v>14</v>
      </c>
      <c r="H96" s="214">
        <v>2470</v>
      </c>
      <c r="I96" s="215" t="s">
        <v>1699</v>
      </c>
      <c r="J96" s="215" t="s">
        <v>1451</v>
      </c>
    </row>
    <row r="97" spans="2:10" ht="30" x14ac:dyDescent="0.25">
      <c r="B97" s="214">
        <v>89</v>
      </c>
      <c r="C97" s="215" t="s">
        <v>1709</v>
      </c>
      <c r="D97" s="215" t="s">
        <v>1451</v>
      </c>
      <c r="E97" s="217" t="s">
        <v>1451</v>
      </c>
      <c r="F97" s="215" t="s">
        <v>1703</v>
      </c>
      <c r="G97" s="217" t="s">
        <v>14</v>
      </c>
      <c r="H97" s="214">
        <v>2445</v>
      </c>
      <c r="I97" s="215" t="s">
        <v>1699</v>
      </c>
      <c r="J97" s="215" t="s">
        <v>1451</v>
      </c>
    </row>
    <row r="98" spans="2:10" x14ac:dyDescent="0.25">
      <c r="B98" s="214">
        <v>90</v>
      </c>
      <c r="C98" s="215" t="s">
        <v>1773</v>
      </c>
      <c r="D98" s="215" t="s">
        <v>1451</v>
      </c>
      <c r="E98" s="217" t="s">
        <v>1451</v>
      </c>
      <c r="F98" s="215" t="s">
        <v>1771</v>
      </c>
      <c r="G98" s="217" t="s">
        <v>14</v>
      </c>
      <c r="H98" s="214">
        <v>12200</v>
      </c>
      <c r="I98" s="215" t="s">
        <v>1699</v>
      </c>
      <c r="J98" s="215" t="s">
        <v>1451</v>
      </c>
    </row>
    <row r="99" spans="2:10" ht="30" x14ac:dyDescent="0.25">
      <c r="B99" s="214">
        <v>91</v>
      </c>
      <c r="C99" s="215" t="s">
        <v>1774</v>
      </c>
      <c r="D99" s="215" t="s">
        <v>1451</v>
      </c>
      <c r="E99" s="217" t="s">
        <v>1451</v>
      </c>
      <c r="F99" s="215" t="s">
        <v>1775</v>
      </c>
      <c r="G99" s="217" t="s">
        <v>14</v>
      </c>
      <c r="H99" s="214">
        <v>1000</v>
      </c>
      <c r="I99" s="215" t="s">
        <v>1674</v>
      </c>
      <c r="J99" s="215" t="s">
        <v>1776</v>
      </c>
    </row>
    <row r="100" spans="2:10" ht="30" x14ac:dyDescent="0.25">
      <c r="B100" s="214">
        <v>92</v>
      </c>
      <c r="C100" s="215" t="s">
        <v>1777</v>
      </c>
      <c r="D100" s="215" t="s">
        <v>1451</v>
      </c>
      <c r="E100" s="217" t="s">
        <v>1451</v>
      </c>
      <c r="F100" s="215" t="s">
        <v>1775</v>
      </c>
      <c r="G100" s="217" t="s">
        <v>14</v>
      </c>
      <c r="H100" s="214">
        <v>3700</v>
      </c>
      <c r="I100" s="215" t="s">
        <v>1674</v>
      </c>
      <c r="J100" s="215" t="s">
        <v>1776</v>
      </c>
    </row>
    <row r="101" spans="2:10" ht="30" x14ac:dyDescent="0.25">
      <c r="B101" s="214">
        <v>93</v>
      </c>
      <c r="C101" s="215" t="s">
        <v>1778</v>
      </c>
      <c r="D101" s="215" t="s">
        <v>1451</v>
      </c>
      <c r="E101" s="217" t="s">
        <v>1451</v>
      </c>
      <c r="F101" s="215" t="s">
        <v>1775</v>
      </c>
      <c r="G101" s="217" t="s">
        <v>14</v>
      </c>
      <c r="H101" s="214">
        <v>8200</v>
      </c>
      <c r="I101" s="215" t="s">
        <v>1674</v>
      </c>
      <c r="J101" s="215" t="s">
        <v>1776</v>
      </c>
    </row>
    <row r="102" spans="2:10" ht="30" x14ac:dyDescent="0.25">
      <c r="B102" s="214">
        <v>94</v>
      </c>
      <c r="C102" s="215" t="s">
        <v>1743</v>
      </c>
      <c r="D102" s="215" t="s">
        <v>1451</v>
      </c>
      <c r="E102" s="217" t="s">
        <v>1451</v>
      </c>
      <c r="F102" s="215" t="s">
        <v>1744</v>
      </c>
      <c r="G102" s="217" t="s">
        <v>1745</v>
      </c>
      <c r="H102" s="214">
        <v>2000</v>
      </c>
      <c r="I102" s="215" t="s">
        <v>1746</v>
      </c>
      <c r="J102" s="215" t="s">
        <v>1747</v>
      </c>
    </row>
    <row r="103" spans="2:10" ht="30" x14ac:dyDescent="0.25">
      <c r="B103" s="214">
        <v>95</v>
      </c>
      <c r="C103" s="215" t="s">
        <v>1748</v>
      </c>
      <c r="D103" s="215" t="s">
        <v>1451</v>
      </c>
      <c r="E103" s="217" t="s">
        <v>1451</v>
      </c>
      <c r="F103" s="215" t="s">
        <v>1749</v>
      </c>
      <c r="G103" s="217" t="s">
        <v>14</v>
      </c>
      <c r="H103" s="214">
        <v>1162</v>
      </c>
      <c r="I103" s="215" t="s">
        <v>1699</v>
      </c>
      <c r="J103" s="215" t="s">
        <v>1451</v>
      </c>
    </row>
    <row r="104" spans="2:10" ht="45" x14ac:dyDescent="0.25">
      <c r="B104" s="214">
        <v>96</v>
      </c>
      <c r="C104" s="215" t="s">
        <v>2011</v>
      </c>
      <c r="D104" s="215" t="s">
        <v>1451</v>
      </c>
      <c r="E104" s="217" t="s">
        <v>1451</v>
      </c>
      <c r="F104" s="215" t="s">
        <v>2012</v>
      </c>
      <c r="G104" s="217" t="s">
        <v>1451</v>
      </c>
      <c r="H104" s="214">
        <v>10000</v>
      </c>
      <c r="I104" s="215" t="s">
        <v>1667</v>
      </c>
      <c r="J104" s="215" t="s">
        <v>1451</v>
      </c>
    </row>
    <row r="105" spans="2:10" ht="45" x14ac:dyDescent="0.25">
      <c r="B105" s="214">
        <v>97</v>
      </c>
      <c r="C105" s="215" t="s">
        <v>1925</v>
      </c>
      <c r="D105" s="215" t="s">
        <v>1451</v>
      </c>
      <c r="E105" s="217" t="s">
        <v>1451</v>
      </c>
      <c r="F105" s="215" t="s">
        <v>1923</v>
      </c>
      <c r="G105" s="217" t="s">
        <v>1451</v>
      </c>
      <c r="H105" s="214">
        <v>2000</v>
      </c>
      <c r="I105" s="215" t="s">
        <v>1667</v>
      </c>
      <c r="J105" s="215" t="s">
        <v>1668</v>
      </c>
    </row>
    <row r="106" spans="2:10" ht="45" x14ac:dyDescent="0.25">
      <c r="B106" s="214">
        <v>98</v>
      </c>
      <c r="C106" s="215" t="s">
        <v>1926</v>
      </c>
      <c r="D106" s="215" t="s">
        <v>1451</v>
      </c>
      <c r="E106" s="217" t="s">
        <v>1451</v>
      </c>
      <c r="F106" s="215" t="s">
        <v>1923</v>
      </c>
      <c r="G106" s="217" t="s">
        <v>1451</v>
      </c>
      <c r="H106" s="214">
        <v>3700</v>
      </c>
      <c r="I106" s="215" t="s">
        <v>1667</v>
      </c>
      <c r="J106" s="215" t="s">
        <v>1668</v>
      </c>
    </row>
    <row r="107" spans="2:10" ht="45" x14ac:dyDescent="0.25">
      <c r="B107" s="214">
        <v>99</v>
      </c>
      <c r="C107" s="215" t="s">
        <v>1927</v>
      </c>
      <c r="D107" s="215" t="s">
        <v>1451</v>
      </c>
      <c r="E107" s="217" t="s">
        <v>1451</v>
      </c>
      <c r="F107" s="215" t="s">
        <v>1928</v>
      </c>
      <c r="G107" s="217" t="s">
        <v>1451</v>
      </c>
      <c r="H107" s="214">
        <v>8000</v>
      </c>
      <c r="I107" s="215" t="s">
        <v>1667</v>
      </c>
      <c r="J107" s="215" t="s">
        <v>1668</v>
      </c>
    </row>
    <row r="108" spans="2:10" ht="45" x14ac:dyDescent="0.25">
      <c r="B108" s="214">
        <v>100</v>
      </c>
      <c r="C108" s="215" t="s">
        <v>1929</v>
      </c>
      <c r="D108" s="215" t="s">
        <v>1451</v>
      </c>
      <c r="E108" s="217" t="s">
        <v>1451</v>
      </c>
      <c r="F108" s="215" t="s">
        <v>1928</v>
      </c>
      <c r="G108" s="217" t="s">
        <v>1451</v>
      </c>
      <c r="H108" s="214">
        <v>15000</v>
      </c>
      <c r="I108" s="215" t="s">
        <v>1667</v>
      </c>
      <c r="J108" s="215" t="s">
        <v>1668</v>
      </c>
    </row>
    <row r="109" spans="2:10" ht="45" x14ac:dyDescent="0.25">
      <c r="B109" s="214">
        <v>101</v>
      </c>
      <c r="C109" s="215" t="s">
        <v>1930</v>
      </c>
      <c r="D109" s="215" t="s">
        <v>1451</v>
      </c>
      <c r="E109" s="217" t="s">
        <v>1451</v>
      </c>
      <c r="F109" s="215" t="s">
        <v>1928</v>
      </c>
      <c r="G109" s="217" t="s">
        <v>1451</v>
      </c>
      <c r="H109" s="214">
        <v>6000</v>
      </c>
      <c r="I109" s="215" t="s">
        <v>1667</v>
      </c>
      <c r="J109" s="215" t="s">
        <v>1668</v>
      </c>
    </row>
    <row r="110" spans="2:10" ht="45" x14ac:dyDescent="0.25">
      <c r="B110" s="214">
        <v>102</v>
      </c>
      <c r="C110" s="215" t="s">
        <v>1931</v>
      </c>
      <c r="D110" s="215" t="s">
        <v>1451</v>
      </c>
      <c r="E110" s="217" t="s">
        <v>1451</v>
      </c>
      <c r="F110" s="215" t="s">
        <v>1932</v>
      </c>
      <c r="G110" s="217" t="s">
        <v>1451</v>
      </c>
      <c r="H110" s="214">
        <v>15000</v>
      </c>
      <c r="I110" s="215" t="s">
        <v>1667</v>
      </c>
      <c r="J110" s="215" t="s">
        <v>1668</v>
      </c>
    </row>
    <row r="111" spans="2:10" ht="60" x14ac:dyDescent="0.25">
      <c r="B111" s="214">
        <v>103</v>
      </c>
      <c r="C111" s="215" t="s">
        <v>1933</v>
      </c>
      <c r="D111" s="215" t="s">
        <v>1451</v>
      </c>
      <c r="E111" s="217" t="s">
        <v>1451</v>
      </c>
      <c r="F111" s="215" t="s">
        <v>1934</v>
      </c>
      <c r="G111" s="217" t="s">
        <v>1451</v>
      </c>
      <c r="H111" s="214">
        <v>4000</v>
      </c>
      <c r="I111" s="215" t="s">
        <v>1667</v>
      </c>
      <c r="J111" s="215" t="s">
        <v>1668</v>
      </c>
    </row>
    <row r="112" spans="2:10" ht="45" x14ac:dyDescent="0.25">
      <c r="B112" s="214">
        <v>104</v>
      </c>
      <c r="C112" s="215" t="s">
        <v>1935</v>
      </c>
      <c r="D112" s="215" t="s">
        <v>1451</v>
      </c>
      <c r="E112" s="217" t="s">
        <v>1451</v>
      </c>
      <c r="F112" s="215" t="s">
        <v>1934</v>
      </c>
      <c r="G112" s="217" t="s">
        <v>1451</v>
      </c>
      <c r="H112" s="214">
        <v>2000</v>
      </c>
      <c r="I112" s="215" t="s">
        <v>1667</v>
      </c>
      <c r="J112" s="215" t="s">
        <v>1668</v>
      </c>
    </row>
    <row r="113" spans="2:10" ht="45" x14ac:dyDescent="0.25">
      <c r="B113" s="214">
        <v>105</v>
      </c>
      <c r="C113" s="215" t="s">
        <v>1692</v>
      </c>
      <c r="D113" s="215" t="s">
        <v>1451</v>
      </c>
      <c r="E113" s="217" t="s">
        <v>1451</v>
      </c>
      <c r="F113" s="215" t="s">
        <v>1795</v>
      </c>
      <c r="G113" s="217" t="s">
        <v>1451</v>
      </c>
      <c r="H113" s="214">
        <v>40000</v>
      </c>
      <c r="I113" s="215" t="s">
        <v>1667</v>
      </c>
      <c r="J113" s="215" t="s">
        <v>1668</v>
      </c>
    </row>
    <row r="114" spans="2:10" ht="60" x14ac:dyDescent="0.25">
      <c r="B114" s="214">
        <v>106</v>
      </c>
      <c r="C114" s="215" t="s">
        <v>1716</v>
      </c>
      <c r="D114" s="215" t="s">
        <v>1357</v>
      </c>
      <c r="E114" s="217" t="s">
        <v>1813</v>
      </c>
      <c r="F114" s="215" t="s">
        <v>4457</v>
      </c>
      <c r="G114" s="217" t="s">
        <v>14</v>
      </c>
      <c r="H114" s="214">
        <v>6171</v>
      </c>
      <c r="I114" s="215" t="s">
        <v>1451</v>
      </c>
      <c r="J114" s="215" t="s">
        <v>1451</v>
      </c>
    </row>
    <row r="115" spans="2:10" ht="30" x14ac:dyDescent="0.25">
      <c r="B115" s="214">
        <v>107</v>
      </c>
      <c r="C115" s="215" t="s">
        <v>1773</v>
      </c>
      <c r="D115" s="215" t="s">
        <v>1357</v>
      </c>
      <c r="E115" s="217" t="s">
        <v>1813</v>
      </c>
      <c r="F115" s="215" t="s">
        <v>4452</v>
      </c>
      <c r="G115" s="217" t="s">
        <v>14</v>
      </c>
      <c r="H115" s="214">
        <v>12200</v>
      </c>
      <c r="I115" s="215" t="s">
        <v>1451</v>
      </c>
      <c r="J115" s="215" t="s">
        <v>1451</v>
      </c>
    </row>
    <row r="116" spans="2:10" ht="60" x14ac:dyDescent="0.25">
      <c r="B116" s="214">
        <v>108</v>
      </c>
      <c r="C116" s="215" t="s">
        <v>1817</v>
      </c>
      <c r="D116" s="215" t="s">
        <v>1329</v>
      </c>
      <c r="E116" s="217" t="s">
        <v>1813</v>
      </c>
      <c r="F116" s="215" t="s">
        <v>4455</v>
      </c>
      <c r="G116" s="217" t="s">
        <v>1451</v>
      </c>
      <c r="H116" s="214">
        <v>4640</v>
      </c>
      <c r="I116" s="215" t="s">
        <v>1451</v>
      </c>
      <c r="J116" s="215" t="s">
        <v>1451</v>
      </c>
    </row>
    <row r="117" spans="2:10" ht="60" x14ac:dyDescent="0.25">
      <c r="B117" s="214">
        <v>109</v>
      </c>
      <c r="C117" s="215" t="s">
        <v>1818</v>
      </c>
      <c r="D117" s="215" t="s">
        <v>1329</v>
      </c>
      <c r="E117" s="217" t="s">
        <v>1813</v>
      </c>
      <c r="F117" s="215" t="s">
        <v>4458</v>
      </c>
      <c r="G117" s="217" t="s">
        <v>1451</v>
      </c>
      <c r="H117" s="214">
        <v>1899</v>
      </c>
      <c r="I117" s="215" t="s">
        <v>1451</v>
      </c>
      <c r="J117" s="215" t="s">
        <v>1451</v>
      </c>
    </row>
    <row r="118" spans="2:10" ht="30" x14ac:dyDescent="0.25">
      <c r="B118" s="214">
        <v>110</v>
      </c>
      <c r="C118" s="215" t="s">
        <v>1819</v>
      </c>
      <c r="D118" s="215" t="s">
        <v>1451</v>
      </c>
      <c r="E118" s="217" t="s">
        <v>1451</v>
      </c>
      <c r="F118" s="215" t="s">
        <v>1673</v>
      </c>
      <c r="G118" s="217" t="s">
        <v>14</v>
      </c>
      <c r="H118" s="214">
        <v>4000</v>
      </c>
      <c r="I118" s="215" t="s">
        <v>1820</v>
      </c>
      <c r="J118" s="215" t="s">
        <v>1451</v>
      </c>
    </row>
    <row r="119" spans="2:10" x14ac:dyDescent="0.25">
      <c r="B119" s="214">
        <v>111</v>
      </c>
      <c r="C119" s="215" t="s">
        <v>1710</v>
      </c>
      <c r="D119" s="215" t="s">
        <v>1451</v>
      </c>
      <c r="E119" s="217" t="s">
        <v>1451</v>
      </c>
      <c r="F119" s="215" t="s">
        <v>1711</v>
      </c>
      <c r="G119" s="217" t="s">
        <v>14</v>
      </c>
      <c r="H119" s="214">
        <v>20060</v>
      </c>
      <c r="I119" s="215" t="s">
        <v>1699</v>
      </c>
      <c r="J119" s="215" t="s">
        <v>1451</v>
      </c>
    </row>
    <row r="120" spans="2:10" ht="30" x14ac:dyDescent="0.25">
      <c r="B120" s="214">
        <v>112</v>
      </c>
      <c r="C120" s="215" t="s">
        <v>1712</v>
      </c>
      <c r="D120" s="215" t="s">
        <v>1451</v>
      </c>
      <c r="E120" s="217" t="s">
        <v>1451</v>
      </c>
      <c r="F120" s="215" t="s">
        <v>1713</v>
      </c>
      <c r="G120" s="217" t="s">
        <v>14</v>
      </c>
      <c r="H120" s="214">
        <v>3630</v>
      </c>
      <c r="I120" s="215" t="s">
        <v>1699</v>
      </c>
      <c r="J120" s="215" t="s">
        <v>1451</v>
      </c>
    </row>
    <row r="121" spans="2:10" x14ac:dyDescent="0.25">
      <c r="B121" s="214">
        <v>113</v>
      </c>
      <c r="C121" s="215" t="s">
        <v>1714</v>
      </c>
      <c r="D121" s="215" t="s">
        <v>1451</v>
      </c>
      <c r="E121" s="217" t="s">
        <v>1451</v>
      </c>
      <c r="F121" s="215" t="s">
        <v>1713</v>
      </c>
      <c r="G121" s="217" t="s">
        <v>14</v>
      </c>
      <c r="H121" s="214">
        <v>2662</v>
      </c>
      <c r="I121" s="215" t="s">
        <v>1699</v>
      </c>
      <c r="J121" s="215" t="s">
        <v>1451</v>
      </c>
    </row>
    <row r="122" spans="2:10" ht="30" x14ac:dyDescent="0.25">
      <c r="B122" s="214">
        <v>114</v>
      </c>
      <c r="C122" s="215" t="s">
        <v>1715</v>
      </c>
      <c r="D122" s="215" t="s">
        <v>1451</v>
      </c>
      <c r="E122" s="217" t="s">
        <v>1451</v>
      </c>
      <c r="F122" s="215" t="s">
        <v>1713</v>
      </c>
      <c r="G122" s="217" t="s">
        <v>14</v>
      </c>
      <c r="H122" s="214">
        <v>8107</v>
      </c>
      <c r="I122" s="215" t="s">
        <v>1699</v>
      </c>
      <c r="J122" s="215" t="s">
        <v>1451</v>
      </c>
    </row>
    <row r="123" spans="2:10" ht="60" x14ac:dyDescent="0.25">
      <c r="B123" s="214">
        <v>115</v>
      </c>
      <c r="C123" s="215" t="s">
        <v>1716</v>
      </c>
      <c r="D123" s="215" t="s">
        <v>1451</v>
      </c>
      <c r="E123" s="217" t="s">
        <v>1451</v>
      </c>
      <c r="F123" s="215" t="s">
        <v>1713</v>
      </c>
      <c r="G123" s="217" t="s">
        <v>14</v>
      </c>
      <c r="H123" s="214">
        <v>6171</v>
      </c>
      <c r="I123" s="215" t="s">
        <v>1699</v>
      </c>
      <c r="J123" s="215" t="s">
        <v>1451</v>
      </c>
    </row>
    <row r="124" spans="2:10" ht="30" x14ac:dyDescent="0.25">
      <c r="B124" s="214">
        <v>116</v>
      </c>
      <c r="C124" s="215" t="s">
        <v>1717</v>
      </c>
      <c r="D124" s="215" t="s">
        <v>1451</v>
      </c>
      <c r="E124" s="217" t="s">
        <v>1451</v>
      </c>
      <c r="F124" s="215" t="s">
        <v>1718</v>
      </c>
      <c r="G124" s="217" t="s">
        <v>14</v>
      </c>
      <c r="H124" s="214">
        <v>1850</v>
      </c>
      <c r="I124" s="215" t="s">
        <v>1699</v>
      </c>
      <c r="J124" s="215" t="s">
        <v>1451</v>
      </c>
    </row>
    <row r="125" spans="2:10" x14ac:dyDescent="0.25">
      <c r="B125" s="214">
        <v>117</v>
      </c>
      <c r="C125" s="215" t="s">
        <v>1770</v>
      </c>
      <c r="D125" s="215" t="s">
        <v>1451</v>
      </c>
      <c r="E125" s="217" t="s">
        <v>1451</v>
      </c>
      <c r="F125" s="215" t="s">
        <v>1771</v>
      </c>
      <c r="G125" s="217" t="s">
        <v>14</v>
      </c>
      <c r="H125" s="214">
        <v>1200</v>
      </c>
      <c r="I125" s="215" t="s">
        <v>1699</v>
      </c>
      <c r="J125" s="215" t="s">
        <v>1451</v>
      </c>
    </row>
    <row r="126" spans="2:10" ht="30" x14ac:dyDescent="0.25">
      <c r="B126" s="214">
        <v>118</v>
      </c>
      <c r="C126" s="215" t="s">
        <v>1772</v>
      </c>
      <c r="D126" s="215" t="s">
        <v>1451</v>
      </c>
      <c r="E126" s="217" t="s">
        <v>1451</v>
      </c>
      <c r="F126" s="215" t="s">
        <v>1771</v>
      </c>
      <c r="G126" s="217" t="s">
        <v>14</v>
      </c>
      <c r="H126" s="214">
        <v>4500</v>
      </c>
      <c r="I126" s="215" t="s">
        <v>1699</v>
      </c>
      <c r="J126" s="215" t="s">
        <v>1451</v>
      </c>
    </row>
    <row r="127" spans="2:10" ht="45" x14ac:dyDescent="0.25">
      <c r="B127" s="214">
        <v>119</v>
      </c>
      <c r="C127" s="215" t="s">
        <v>1993</v>
      </c>
      <c r="D127" s="215" t="s">
        <v>1451</v>
      </c>
      <c r="E127" s="217" t="s">
        <v>1451</v>
      </c>
      <c r="F127" s="215" t="s">
        <v>1994</v>
      </c>
      <c r="G127" s="217" t="s">
        <v>1451</v>
      </c>
      <c r="H127" s="214">
        <v>7000</v>
      </c>
      <c r="I127" s="215" t="s">
        <v>1667</v>
      </c>
      <c r="J127" s="215" t="s">
        <v>1451</v>
      </c>
    </row>
    <row r="128" spans="2:10" ht="45" x14ac:dyDescent="0.25">
      <c r="B128" s="214">
        <v>120</v>
      </c>
      <c r="C128" s="215" t="s">
        <v>1995</v>
      </c>
      <c r="D128" s="215" t="s">
        <v>1451</v>
      </c>
      <c r="E128" s="217" t="s">
        <v>1451</v>
      </c>
      <c r="F128" s="215" t="s">
        <v>1996</v>
      </c>
      <c r="G128" s="217" t="s">
        <v>1451</v>
      </c>
      <c r="H128" s="214">
        <v>8000</v>
      </c>
      <c r="I128" s="215" t="s">
        <v>1667</v>
      </c>
      <c r="J128" s="215" t="s">
        <v>1451</v>
      </c>
    </row>
    <row r="129" spans="2:10" ht="45" x14ac:dyDescent="0.25">
      <c r="B129" s="214">
        <v>121</v>
      </c>
      <c r="C129" s="215" t="s">
        <v>1869</v>
      </c>
      <c r="D129" s="215" t="s">
        <v>1451</v>
      </c>
      <c r="E129" s="217" t="s">
        <v>1451</v>
      </c>
      <c r="F129" s="215" t="s">
        <v>1870</v>
      </c>
      <c r="G129" s="217" t="s">
        <v>1451</v>
      </c>
      <c r="H129" s="214">
        <v>11000</v>
      </c>
      <c r="I129" s="215" t="s">
        <v>1667</v>
      </c>
      <c r="J129" s="215" t="s">
        <v>1451</v>
      </c>
    </row>
    <row r="130" spans="2:10" ht="45" x14ac:dyDescent="0.25">
      <c r="B130" s="214">
        <v>122</v>
      </c>
      <c r="C130" s="215" t="s">
        <v>1871</v>
      </c>
      <c r="D130" s="215" t="s">
        <v>1451</v>
      </c>
      <c r="E130" s="217" t="s">
        <v>1451</v>
      </c>
      <c r="F130" s="215" t="s">
        <v>1872</v>
      </c>
      <c r="G130" s="217" t="s">
        <v>1451</v>
      </c>
      <c r="H130" s="214">
        <v>0</v>
      </c>
      <c r="I130" s="215" t="s">
        <v>1667</v>
      </c>
      <c r="J130" s="215" t="s">
        <v>1451</v>
      </c>
    </row>
    <row r="131" spans="2:10" ht="45" x14ac:dyDescent="0.25">
      <c r="B131" s="214">
        <v>123</v>
      </c>
      <c r="C131" s="215" t="s">
        <v>1873</v>
      </c>
      <c r="D131" s="215" t="s">
        <v>1451</v>
      </c>
      <c r="E131" s="217" t="s">
        <v>1451</v>
      </c>
      <c r="F131" s="215" t="s">
        <v>1874</v>
      </c>
      <c r="G131" s="217" t="s">
        <v>1451</v>
      </c>
      <c r="H131" s="214">
        <v>9500</v>
      </c>
      <c r="I131" s="215" t="s">
        <v>1667</v>
      </c>
      <c r="J131" s="215" t="s">
        <v>1451</v>
      </c>
    </row>
    <row r="132" spans="2:10" ht="45" x14ac:dyDescent="0.25">
      <c r="B132" s="214">
        <v>124</v>
      </c>
      <c r="C132" s="215" t="s">
        <v>1875</v>
      </c>
      <c r="D132" s="215" t="s">
        <v>1451</v>
      </c>
      <c r="E132" s="217" t="s">
        <v>1451</v>
      </c>
      <c r="F132" s="215" t="s">
        <v>1876</v>
      </c>
      <c r="G132" s="217" t="s">
        <v>1451</v>
      </c>
      <c r="H132" s="214">
        <v>8000</v>
      </c>
      <c r="I132" s="215" t="s">
        <v>1667</v>
      </c>
      <c r="J132" s="215" t="s">
        <v>1451</v>
      </c>
    </row>
    <row r="133" spans="2:10" ht="45" x14ac:dyDescent="0.25">
      <c r="B133" s="214">
        <v>125</v>
      </c>
      <c r="C133" s="215" t="s">
        <v>1873</v>
      </c>
      <c r="D133" s="215" t="s">
        <v>1451</v>
      </c>
      <c r="E133" s="217" t="s">
        <v>1451</v>
      </c>
      <c r="F133" s="215" t="s">
        <v>1874</v>
      </c>
      <c r="G133" s="217" t="s">
        <v>1451</v>
      </c>
      <c r="H133" s="214">
        <v>9500</v>
      </c>
      <c r="I133" s="215" t="s">
        <v>1667</v>
      </c>
      <c r="J133" s="215" t="s">
        <v>1668</v>
      </c>
    </row>
    <row r="134" spans="2:10" ht="45" x14ac:dyDescent="0.25">
      <c r="B134" s="214">
        <v>126</v>
      </c>
      <c r="C134" s="215" t="s">
        <v>1875</v>
      </c>
      <c r="D134" s="215" t="s">
        <v>1451</v>
      </c>
      <c r="E134" s="217" t="s">
        <v>1451</v>
      </c>
      <c r="F134" s="215" t="s">
        <v>1876</v>
      </c>
      <c r="G134" s="217" t="s">
        <v>1451</v>
      </c>
      <c r="H134" s="214">
        <v>8000</v>
      </c>
      <c r="I134" s="215" t="s">
        <v>1667</v>
      </c>
      <c r="J134" s="215" t="s">
        <v>1668</v>
      </c>
    </row>
    <row r="135" spans="2:10" ht="45" x14ac:dyDescent="0.25">
      <c r="B135" s="214">
        <v>127</v>
      </c>
      <c r="C135" s="215" t="s">
        <v>1769</v>
      </c>
      <c r="D135" s="215" t="s">
        <v>1451</v>
      </c>
      <c r="E135" s="217" t="s">
        <v>1451</v>
      </c>
      <c r="F135" s="215" t="s">
        <v>1693</v>
      </c>
      <c r="G135" s="217" t="s">
        <v>1451</v>
      </c>
      <c r="H135" s="214">
        <v>16000</v>
      </c>
      <c r="I135" s="215" t="s">
        <v>1667</v>
      </c>
      <c r="J135" s="215" t="s">
        <v>1668</v>
      </c>
    </row>
    <row r="136" spans="2:10" x14ac:dyDescent="0.25">
      <c r="B136" s="214">
        <v>128</v>
      </c>
      <c r="C136" s="215" t="s">
        <v>1663</v>
      </c>
      <c r="D136" s="215" t="s">
        <v>1451</v>
      </c>
      <c r="E136" s="217" t="s">
        <v>1451</v>
      </c>
      <c r="F136" s="215" t="s">
        <v>1654</v>
      </c>
      <c r="G136" s="217" t="s">
        <v>1451</v>
      </c>
      <c r="H136" s="214">
        <v>1900</v>
      </c>
      <c r="I136" s="215" t="s">
        <v>1655</v>
      </c>
      <c r="J136" s="215" t="s">
        <v>1451</v>
      </c>
    </row>
    <row r="137" spans="2:10" ht="30" x14ac:dyDescent="0.25">
      <c r="B137" s="214">
        <v>129</v>
      </c>
      <c r="C137" s="215" t="s">
        <v>1664</v>
      </c>
      <c r="D137" s="215" t="s">
        <v>1451</v>
      </c>
      <c r="E137" s="217" t="s">
        <v>1451</v>
      </c>
      <c r="F137" s="215" t="s">
        <v>1660</v>
      </c>
      <c r="G137" s="217" t="s">
        <v>14</v>
      </c>
      <c r="H137" s="214">
        <v>1000</v>
      </c>
      <c r="I137" s="215" t="s">
        <v>1661</v>
      </c>
      <c r="J137" s="215" t="s">
        <v>1451</v>
      </c>
    </row>
    <row r="138" spans="2:10" ht="45" x14ac:dyDescent="0.25">
      <c r="B138" s="214">
        <v>130</v>
      </c>
      <c r="C138" s="215" t="s">
        <v>1694</v>
      </c>
      <c r="D138" s="215" t="s">
        <v>1451</v>
      </c>
      <c r="E138" s="217" t="s">
        <v>1451</v>
      </c>
      <c r="F138" s="215" t="s">
        <v>1660</v>
      </c>
      <c r="G138" s="217" t="s">
        <v>14</v>
      </c>
      <c r="H138" s="214">
        <v>1000</v>
      </c>
      <c r="I138" s="215" t="s">
        <v>1661</v>
      </c>
      <c r="J138" s="215" t="s">
        <v>1451</v>
      </c>
    </row>
    <row r="139" spans="2:10" x14ac:dyDescent="0.25">
      <c r="B139" s="214">
        <v>131</v>
      </c>
      <c r="C139" s="215" t="s">
        <v>1695</v>
      </c>
      <c r="D139" s="215" t="s">
        <v>1451</v>
      </c>
      <c r="E139" s="217" t="s">
        <v>1451</v>
      </c>
      <c r="F139" s="215" t="s">
        <v>1696</v>
      </c>
      <c r="G139" s="217" t="s">
        <v>14</v>
      </c>
      <c r="H139" s="214">
        <v>1200</v>
      </c>
      <c r="I139" s="215" t="s">
        <v>1643</v>
      </c>
      <c r="J139" s="215" t="s">
        <v>1451</v>
      </c>
    </row>
    <row r="140" spans="2:10" ht="45" x14ac:dyDescent="0.25">
      <c r="B140" s="214">
        <v>132</v>
      </c>
      <c r="C140" s="215" t="s">
        <v>1692</v>
      </c>
      <c r="D140" s="215" t="s">
        <v>1451</v>
      </c>
      <c r="E140" s="217" t="s">
        <v>1451</v>
      </c>
      <c r="F140" s="215" t="s">
        <v>1693</v>
      </c>
      <c r="G140" s="217" t="s">
        <v>1451</v>
      </c>
      <c r="H140" s="214">
        <v>5000</v>
      </c>
      <c r="I140" s="215" t="s">
        <v>1667</v>
      </c>
      <c r="J140" s="215" t="s">
        <v>1668</v>
      </c>
    </row>
    <row r="141" spans="2:10" ht="30" x14ac:dyDescent="0.25">
      <c r="B141" s="214">
        <v>133</v>
      </c>
      <c r="C141" s="215" t="s">
        <v>2009</v>
      </c>
      <c r="D141" s="215" t="s">
        <v>1451</v>
      </c>
      <c r="E141" s="217" t="s">
        <v>1451</v>
      </c>
      <c r="F141" s="215" t="s">
        <v>1987</v>
      </c>
      <c r="G141" s="217" t="s">
        <v>14</v>
      </c>
      <c r="H141" s="214">
        <v>1750</v>
      </c>
      <c r="I141" s="215" t="s">
        <v>1988</v>
      </c>
      <c r="J141" s="215" t="s">
        <v>1451</v>
      </c>
    </row>
    <row r="142" spans="2:10" ht="45" x14ac:dyDescent="0.25">
      <c r="B142" s="214">
        <v>134</v>
      </c>
      <c r="C142" s="215" t="s">
        <v>2010</v>
      </c>
      <c r="D142" s="215" t="s">
        <v>1451</v>
      </c>
      <c r="E142" s="217" t="s">
        <v>1451</v>
      </c>
      <c r="F142" s="215" t="s">
        <v>1987</v>
      </c>
      <c r="G142" s="217" t="s">
        <v>14</v>
      </c>
      <c r="H142" s="214">
        <v>1900</v>
      </c>
      <c r="I142" s="215" t="s">
        <v>1988</v>
      </c>
      <c r="J142" s="215" t="s">
        <v>1451</v>
      </c>
    </row>
    <row r="143" spans="2:10" ht="45" x14ac:dyDescent="0.25">
      <c r="B143" s="214">
        <v>135</v>
      </c>
      <c r="C143" s="215" t="s">
        <v>1986</v>
      </c>
      <c r="D143" s="215" t="s">
        <v>1451</v>
      </c>
      <c r="E143" s="217" t="s">
        <v>1451</v>
      </c>
      <c r="F143" s="215" t="s">
        <v>1987</v>
      </c>
      <c r="G143" s="217" t="s">
        <v>14</v>
      </c>
      <c r="H143" s="214">
        <v>1050</v>
      </c>
      <c r="I143" s="215" t="s">
        <v>1988</v>
      </c>
      <c r="J143" s="215" t="s">
        <v>1451</v>
      </c>
    </row>
    <row r="144" spans="2:10" ht="45" x14ac:dyDescent="0.25">
      <c r="B144" s="214">
        <v>136</v>
      </c>
      <c r="C144" s="215" t="s">
        <v>1997</v>
      </c>
      <c r="D144" s="215" t="s">
        <v>1451</v>
      </c>
      <c r="E144" s="217" t="s">
        <v>1451</v>
      </c>
      <c r="F144" s="215" t="s">
        <v>1998</v>
      </c>
      <c r="G144" s="217" t="s">
        <v>1451</v>
      </c>
      <c r="H144" s="214">
        <v>9500</v>
      </c>
      <c r="I144" s="215" t="s">
        <v>1667</v>
      </c>
      <c r="J144" s="215" t="s">
        <v>1451</v>
      </c>
    </row>
    <row r="145" spans="2:10" ht="45" x14ac:dyDescent="0.25">
      <c r="B145" s="214">
        <v>137</v>
      </c>
      <c r="C145" s="215" t="s">
        <v>1999</v>
      </c>
      <c r="D145" s="215" t="s">
        <v>1451</v>
      </c>
      <c r="E145" s="217" t="s">
        <v>1451</v>
      </c>
      <c r="F145" s="215" t="s">
        <v>2000</v>
      </c>
      <c r="G145" s="217" t="s">
        <v>1451</v>
      </c>
      <c r="H145" s="214">
        <v>11500</v>
      </c>
      <c r="I145" s="215" t="s">
        <v>1667</v>
      </c>
      <c r="J145" s="215" t="s">
        <v>1451</v>
      </c>
    </row>
    <row r="146" spans="2:10" ht="45" x14ac:dyDescent="0.25">
      <c r="B146" s="214">
        <v>138</v>
      </c>
      <c r="C146" s="215" t="s">
        <v>1779</v>
      </c>
      <c r="D146" s="215" t="s">
        <v>1451</v>
      </c>
      <c r="E146" s="217" t="s">
        <v>1451</v>
      </c>
      <c r="F146" s="215" t="s">
        <v>1780</v>
      </c>
      <c r="G146" s="217" t="s">
        <v>1451</v>
      </c>
      <c r="H146" s="214">
        <v>8000</v>
      </c>
      <c r="I146" s="215" t="s">
        <v>1667</v>
      </c>
      <c r="J146" s="215" t="s">
        <v>1451</v>
      </c>
    </row>
    <row r="147" spans="2:10" ht="45" x14ac:dyDescent="0.25">
      <c r="B147" s="214">
        <v>139</v>
      </c>
      <c r="C147" s="215" t="s">
        <v>2001</v>
      </c>
      <c r="D147" s="215" t="s">
        <v>1451</v>
      </c>
      <c r="E147" s="217" t="s">
        <v>1451</v>
      </c>
      <c r="F147" s="215" t="s">
        <v>1985</v>
      </c>
      <c r="G147" s="217" t="s">
        <v>1451</v>
      </c>
      <c r="H147" s="214">
        <v>85000</v>
      </c>
      <c r="I147" s="215" t="s">
        <v>1667</v>
      </c>
      <c r="J147" s="215" t="s">
        <v>1668</v>
      </c>
    </row>
    <row r="148" spans="2:10" ht="45" x14ac:dyDescent="0.25">
      <c r="B148" s="214">
        <v>140</v>
      </c>
      <c r="C148" s="215" t="s">
        <v>1955</v>
      </c>
      <c r="D148" s="215" t="s">
        <v>1451</v>
      </c>
      <c r="E148" s="217" t="s">
        <v>1451</v>
      </c>
      <c r="F148" s="215" t="s">
        <v>1693</v>
      </c>
      <c r="G148" s="217" t="s">
        <v>1451</v>
      </c>
      <c r="H148" s="214">
        <v>5000</v>
      </c>
      <c r="I148" s="215" t="s">
        <v>1667</v>
      </c>
      <c r="J148" s="215" t="s">
        <v>1668</v>
      </c>
    </row>
    <row r="149" spans="2:10" x14ac:dyDescent="0.25">
      <c r="B149" s="214">
        <v>141</v>
      </c>
      <c r="C149" s="215" t="s">
        <v>1980</v>
      </c>
      <c r="D149" s="215" t="s">
        <v>1451</v>
      </c>
      <c r="E149" s="217" t="s">
        <v>1451</v>
      </c>
      <c r="F149" s="215" t="s">
        <v>1711</v>
      </c>
      <c r="G149" s="217" t="s">
        <v>14</v>
      </c>
      <c r="H149" s="214">
        <v>2160</v>
      </c>
      <c r="I149" s="215" t="s">
        <v>1981</v>
      </c>
      <c r="J149" s="215" t="s">
        <v>1451</v>
      </c>
    </row>
    <row r="150" spans="2:10" ht="75" x14ac:dyDescent="0.25">
      <c r="B150" s="214">
        <v>142</v>
      </c>
      <c r="C150" s="215" t="s">
        <v>1982</v>
      </c>
      <c r="D150" s="215" t="s">
        <v>1451</v>
      </c>
      <c r="E150" s="217" t="s">
        <v>1451</v>
      </c>
      <c r="F150" s="215" t="s">
        <v>1983</v>
      </c>
      <c r="G150" s="217" t="s">
        <v>14</v>
      </c>
      <c r="H150" s="214">
        <v>5700</v>
      </c>
      <c r="I150" s="215" t="s">
        <v>1978</v>
      </c>
      <c r="J150" s="215" t="s">
        <v>1451</v>
      </c>
    </row>
    <row r="151" spans="2:10" ht="30" x14ac:dyDescent="0.25">
      <c r="B151" s="214">
        <v>143</v>
      </c>
      <c r="C151" s="215" t="s">
        <v>2017</v>
      </c>
      <c r="D151" s="215" t="s">
        <v>1451</v>
      </c>
      <c r="E151" s="217" t="s">
        <v>1451</v>
      </c>
      <c r="F151" s="215" t="s">
        <v>1711</v>
      </c>
      <c r="G151" s="217" t="s">
        <v>14</v>
      </c>
      <c r="H151" s="214">
        <v>1200</v>
      </c>
      <c r="I151" s="215" t="s">
        <v>1981</v>
      </c>
      <c r="J151" s="215" t="s">
        <v>1451</v>
      </c>
    </row>
    <row r="152" spans="2:10" ht="45" x14ac:dyDescent="0.25">
      <c r="B152" s="214">
        <v>144</v>
      </c>
      <c r="C152" s="215" t="s">
        <v>1940</v>
      </c>
      <c r="D152" s="215" t="s">
        <v>1451</v>
      </c>
      <c r="E152" s="217" t="s">
        <v>1451</v>
      </c>
      <c r="F152" s="215" t="s">
        <v>1939</v>
      </c>
      <c r="G152" s="217" t="s">
        <v>1451</v>
      </c>
      <c r="H152" s="214">
        <v>8000</v>
      </c>
      <c r="I152" s="215" t="s">
        <v>1667</v>
      </c>
      <c r="J152" s="215" t="s">
        <v>1668</v>
      </c>
    </row>
    <row r="153" spans="2:10" ht="45" x14ac:dyDescent="0.25">
      <c r="B153" s="214">
        <v>145</v>
      </c>
      <c r="C153" s="215" t="s">
        <v>1721</v>
      </c>
      <c r="D153" s="215" t="s">
        <v>1451</v>
      </c>
      <c r="E153" s="217" t="s">
        <v>1451</v>
      </c>
      <c r="F153" s="215" t="s">
        <v>1693</v>
      </c>
      <c r="G153" s="217" t="s">
        <v>1451</v>
      </c>
      <c r="H153" s="214">
        <v>15000</v>
      </c>
      <c r="I153" s="215" t="s">
        <v>1667</v>
      </c>
      <c r="J153" s="215" t="s">
        <v>1668</v>
      </c>
    </row>
    <row r="154" spans="2:10" ht="30" x14ac:dyDescent="0.25">
      <c r="B154" s="214">
        <v>146</v>
      </c>
      <c r="C154" s="215" t="s">
        <v>1821</v>
      </c>
      <c r="D154" s="215" t="s">
        <v>1451</v>
      </c>
      <c r="E154" s="217" t="s">
        <v>1451</v>
      </c>
      <c r="F154" s="215" t="s">
        <v>1642</v>
      </c>
      <c r="G154" s="217" t="s">
        <v>1822</v>
      </c>
      <c r="H154" s="214">
        <v>21000</v>
      </c>
      <c r="I154" s="215" t="s">
        <v>1823</v>
      </c>
      <c r="J154" s="215" t="s">
        <v>1824</v>
      </c>
    </row>
    <row r="155" spans="2:10" ht="30" x14ac:dyDescent="0.25">
      <c r="B155" s="214">
        <v>147</v>
      </c>
      <c r="C155" s="215" t="s">
        <v>1821</v>
      </c>
      <c r="D155" s="215" t="s">
        <v>1451</v>
      </c>
      <c r="E155" s="217" t="s">
        <v>1451</v>
      </c>
      <c r="F155" s="215" t="s">
        <v>1825</v>
      </c>
      <c r="G155" s="217" t="s">
        <v>118</v>
      </c>
      <c r="H155" s="214">
        <v>5500</v>
      </c>
      <c r="I155" s="215" t="s">
        <v>1674</v>
      </c>
      <c r="J155" s="215" t="s">
        <v>1826</v>
      </c>
    </row>
    <row r="156" spans="2:10" x14ac:dyDescent="0.25">
      <c r="B156" s="214">
        <v>148</v>
      </c>
      <c r="C156" s="215" t="s">
        <v>1641</v>
      </c>
      <c r="D156" s="215" t="s">
        <v>1451</v>
      </c>
      <c r="E156" s="217" t="s">
        <v>1451</v>
      </c>
      <c r="F156" s="215" t="s">
        <v>1642</v>
      </c>
      <c r="G156" s="217" t="s">
        <v>1451</v>
      </c>
      <c r="H156" s="214">
        <v>19338</v>
      </c>
      <c r="I156" s="215" t="s">
        <v>1643</v>
      </c>
      <c r="J156" s="215" t="s">
        <v>1644</v>
      </c>
    </row>
    <row r="157" spans="2:10" ht="45" x14ac:dyDescent="0.25">
      <c r="B157" s="214">
        <v>149</v>
      </c>
      <c r="C157" s="215" t="s">
        <v>1645</v>
      </c>
      <c r="D157" s="215" t="s">
        <v>1451</v>
      </c>
      <c r="E157" s="217" t="s">
        <v>1451</v>
      </c>
      <c r="F157" s="215" t="s">
        <v>1642</v>
      </c>
      <c r="G157" s="217" t="s">
        <v>1451</v>
      </c>
      <c r="H157" s="214">
        <v>7900</v>
      </c>
      <c r="I157" s="215" t="s">
        <v>1643</v>
      </c>
      <c r="J157" s="215" t="s">
        <v>1644</v>
      </c>
    </row>
    <row r="158" spans="2:10" x14ac:dyDescent="0.25">
      <c r="B158" s="214">
        <v>150</v>
      </c>
      <c r="C158" s="215" t="s">
        <v>1646</v>
      </c>
      <c r="D158" s="215" t="s">
        <v>1451</v>
      </c>
      <c r="E158" s="217" t="s">
        <v>1451</v>
      </c>
      <c r="F158" s="215" t="s">
        <v>1642</v>
      </c>
      <c r="G158" s="217" t="s">
        <v>1451</v>
      </c>
      <c r="H158" s="214">
        <v>14612</v>
      </c>
      <c r="I158" s="215" t="s">
        <v>1643</v>
      </c>
      <c r="J158" s="215" t="s">
        <v>1644</v>
      </c>
    </row>
    <row r="159" spans="2:10" ht="30" x14ac:dyDescent="0.25">
      <c r="B159" s="214">
        <v>151</v>
      </c>
      <c r="C159" s="215" t="s">
        <v>1647</v>
      </c>
      <c r="D159" s="215" t="s">
        <v>1451</v>
      </c>
      <c r="E159" s="217" t="s">
        <v>1451</v>
      </c>
      <c r="F159" s="215" t="s">
        <v>1642</v>
      </c>
      <c r="G159" s="217" t="s">
        <v>1451</v>
      </c>
      <c r="H159" s="214">
        <v>8359</v>
      </c>
      <c r="I159" s="215" t="s">
        <v>1643</v>
      </c>
      <c r="J159" s="215" t="s">
        <v>1644</v>
      </c>
    </row>
    <row r="160" spans="2:10" ht="30" x14ac:dyDescent="0.25">
      <c r="B160" s="214">
        <v>152</v>
      </c>
      <c r="C160" s="215" t="s">
        <v>1648</v>
      </c>
      <c r="D160" s="215" t="s">
        <v>1451</v>
      </c>
      <c r="E160" s="217" t="s">
        <v>1451</v>
      </c>
      <c r="F160" s="215" t="s">
        <v>1642</v>
      </c>
      <c r="G160" s="217" t="s">
        <v>1451</v>
      </c>
      <c r="H160" s="214">
        <v>15887</v>
      </c>
      <c r="I160" s="215" t="s">
        <v>1643</v>
      </c>
      <c r="J160" s="215" t="s">
        <v>1644</v>
      </c>
    </row>
    <row r="161" spans="2:10" ht="30" x14ac:dyDescent="0.25">
      <c r="B161" s="214">
        <v>153</v>
      </c>
      <c r="C161" s="215" t="s">
        <v>1649</v>
      </c>
      <c r="D161" s="215" t="s">
        <v>1451</v>
      </c>
      <c r="E161" s="217" t="s">
        <v>1451</v>
      </c>
      <c r="F161" s="215" t="s">
        <v>1642</v>
      </c>
      <c r="G161" s="217" t="s">
        <v>1451</v>
      </c>
      <c r="H161" s="214">
        <v>21278</v>
      </c>
      <c r="I161" s="215" t="s">
        <v>1643</v>
      </c>
      <c r="J161" s="215" t="s">
        <v>1650</v>
      </c>
    </row>
    <row r="162" spans="2:10" ht="30" x14ac:dyDescent="0.25">
      <c r="B162" s="214">
        <v>154</v>
      </c>
      <c r="C162" s="215" t="s">
        <v>1651</v>
      </c>
      <c r="D162" s="215" t="s">
        <v>1451</v>
      </c>
      <c r="E162" s="217" t="s">
        <v>1451</v>
      </c>
      <c r="F162" s="215" t="s">
        <v>1652</v>
      </c>
      <c r="G162" s="217" t="s">
        <v>14</v>
      </c>
      <c r="H162" s="214">
        <v>1500</v>
      </c>
      <c r="I162" s="215" t="s">
        <v>1643</v>
      </c>
      <c r="J162" s="215" t="s">
        <v>1451</v>
      </c>
    </row>
    <row r="163" spans="2:10" x14ac:dyDescent="0.25">
      <c r="B163" s="214">
        <v>155</v>
      </c>
      <c r="C163" s="215" t="s">
        <v>1653</v>
      </c>
      <c r="D163" s="215" t="s">
        <v>1451</v>
      </c>
      <c r="E163" s="217" t="s">
        <v>1451</v>
      </c>
      <c r="F163" s="215" t="s">
        <v>1654</v>
      </c>
      <c r="G163" s="217" t="s">
        <v>1451</v>
      </c>
      <c r="H163" s="214">
        <v>1307</v>
      </c>
      <c r="I163" s="215" t="s">
        <v>1655</v>
      </c>
      <c r="J163" s="215" t="s">
        <v>1451</v>
      </c>
    </row>
    <row r="164" spans="2:10" x14ac:dyDescent="0.25">
      <c r="B164" s="214">
        <v>156</v>
      </c>
      <c r="C164" s="215" t="s">
        <v>1656</v>
      </c>
      <c r="D164" s="215" t="s">
        <v>1451</v>
      </c>
      <c r="E164" s="217" t="s">
        <v>1451</v>
      </c>
      <c r="F164" s="215" t="s">
        <v>1654</v>
      </c>
      <c r="G164" s="217" t="s">
        <v>1451</v>
      </c>
      <c r="H164" s="214">
        <v>2578</v>
      </c>
      <c r="I164" s="215" t="s">
        <v>1655</v>
      </c>
      <c r="J164" s="215" t="s">
        <v>1451</v>
      </c>
    </row>
    <row r="165" spans="2:10" x14ac:dyDescent="0.25">
      <c r="B165" s="214">
        <v>157</v>
      </c>
      <c r="C165" s="215" t="s">
        <v>1657</v>
      </c>
      <c r="D165" s="215" t="s">
        <v>1451</v>
      </c>
      <c r="E165" s="217" t="s">
        <v>1451</v>
      </c>
      <c r="F165" s="215" t="s">
        <v>1654</v>
      </c>
      <c r="G165" s="217" t="s">
        <v>1451</v>
      </c>
      <c r="H165" s="214">
        <v>1384</v>
      </c>
      <c r="I165" s="215" t="s">
        <v>1655</v>
      </c>
      <c r="J165" s="215" t="s">
        <v>1451</v>
      </c>
    </row>
    <row r="166" spans="2:10" ht="30" x14ac:dyDescent="0.25">
      <c r="B166" s="214">
        <v>158</v>
      </c>
      <c r="C166" s="215" t="s">
        <v>1658</v>
      </c>
      <c r="D166" s="215" t="s">
        <v>1451</v>
      </c>
      <c r="E166" s="217" t="s">
        <v>1451</v>
      </c>
      <c r="F166" s="215" t="s">
        <v>1654</v>
      </c>
      <c r="G166" s="217" t="s">
        <v>1451</v>
      </c>
      <c r="H166" s="214">
        <v>3967</v>
      </c>
      <c r="I166" s="215" t="s">
        <v>1655</v>
      </c>
      <c r="J166" s="215" t="s">
        <v>1451</v>
      </c>
    </row>
    <row r="167" spans="2:10" x14ac:dyDescent="0.25">
      <c r="B167" s="214">
        <v>159</v>
      </c>
      <c r="C167" s="215" t="s">
        <v>1657</v>
      </c>
      <c r="D167" s="215" t="s">
        <v>1451</v>
      </c>
      <c r="E167" s="217" t="s">
        <v>1451</v>
      </c>
      <c r="F167" s="215" t="s">
        <v>1654</v>
      </c>
      <c r="G167" s="217" t="s">
        <v>1451</v>
      </c>
      <c r="H167" s="214">
        <v>1730</v>
      </c>
      <c r="I167" s="215" t="s">
        <v>1655</v>
      </c>
      <c r="J167" s="215" t="s">
        <v>1451</v>
      </c>
    </row>
    <row r="168" spans="2:10" ht="60" x14ac:dyDescent="0.25">
      <c r="B168" s="214">
        <v>160</v>
      </c>
      <c r="C168" s="215" t="s">
        <v>1659</v>
      </c>
      <c r="D168" s="215" t="s">
        <v>1451</v>
      </c>
      <c r="E168" s="217" t="s">
        <v>1451</v>
      </c>
      <c r="F168" s="215" t="s">
        <v>1660</v>
      </c>
      <c r="G168" s="217" t="s">
        <v>1451</v>
      </c>
      <c r="H168" s="214">
        <v>1000</v>
      </c>
      <c r="I168" s="215" t="s">
        <v>1661</v>
      </c>
      <c r="J168" s="215" t="s">
        <v>1451</v>
      </c>
    </row>
    <row r="169" spans="2:10" ht="30" x14ac:dyDescent="0.25">
      <c r="B169" s="214">
        <v>161</v>
      </c>
      <c r="C169" s="215" t="s">
        <v>1662</v>
      </c>
      <c r="D169" s="215" t="s">
        <v>1451</v>
      </c>
      <c r="E169" s="217" t="s">
        <v>1451</v>
      </c>
      <c r="F169" s="215" t="s">
        <v>1654</v>
      </c>
      <c r="G169" s="217" t="s">
        <v>14</v>
      </c>
      <c r="H169" s="214">
        <v>6123</v>
      </c>
      <c r="I169" s="215" t="s">
        <v>1655</v>
      </c>
      <c r="J169" s="215" t="s">
        <v>1451</v>
      </c>
    </row>
    <row r="170" spans="2:10" ht="30" x14ac:dyDescent="0.25">
      <c r="B170" s="214">
        <v>162</v>
      </c>
      <c r="C170" s="215" t="s">
        <v>1750</v>
      </c>
      <c r="D170" s="215" t="s">
        <v>1451</v>
      </c>
      <c r="E170" s="217" t="s">
        <v>1451</v>
      </c>
      <c r="F170" s="215" t="s">
        <v>1751</v>
      </c>
      <c r="G170" s="217" t="s">
        <v>14</v>
      </c>
      <c r="H170" s="214">
        <v>16300</v>
      </c>
      <c r="I170" s="215" t="s">
        <v>1699</v>
      </c>
      <c r="J170" s="215" t="s">
        <v>1451</v>
      </c>
    </row>
    <row r="171" spans="2:10" ht="30" x14ac:dyDescent="0.25">
      <c r="B171" s="214">
        <v>163</v>
      </c>
      <c r="C171" s="215" t="s">
        <v>1752</v>
      </c>
      <c r="D171" s="215" t="s">
        <v>1451</v>
      </c>
      <c r="E171" s="217" t="s">
        <v>1451</v>
      </c>
      <c r="F171" s="215" t="s">
        <v>1753</v>
      </c>
      <c r="G171" s="217" t="s">
        <v>14</v>
      </c>
      <c r="H171" s="214">
        <v>2200</v>
      </c>
      <c r="I171" s="215" t="s">
        <v>1754</v>
      </c>
      <c r="J171" s="215" t="s">
        <v>1451</v>
      </c>
    </row>
    <row r="172" spans="2:10" ht="30" x14ac:dyDescent="0.25">
      <c r="B172" s="214">
        <v>164</v>
      </c>
      <c r="C172" s="215" t="s">
        <v>1755</v>
      </c>
      <c r="D172" s="215" t="s">
        <v>1451</v>
      </c>
      <c r="E172" s="217" t="s">
        <v>1451</v>
      </c>
      <c r="F172" s="215" t="s">
        <v>1756</v>
      </c>
      <c r="G172" s="217" t="s">
        <v>12</v>
      </c>
      <c r="H172" s="214">
        <v>1600</v>
      </c>
      <c r="I172" s="215" t="s">
        <v>1754</v>
      </c>
      <c r="J172" s="215" t="s">
        <v>1451</v>
      </c>
    </row>
    <row r="173" spans="2:10" ht="30" x14ac:dyDescent="0.25">
      <c r="B173" s="214">
        <v>165</v>
      </c>
      <c r="C173" s="215" t="s">
        <v>1757</v>
      </c>
      <c r="D173" s="215" t="s">
        <v>1451</v>
      </c>
      <c r="E173" s="217" t="s">
        <v>1451</v>
      </c>
      <c r="F173" s="215" t="s">
        <v>1753</v>
      </c>
      <c r="G173" s="217" t="s">
        <v>14</v>
      </c>
      <c r="H173" s="214">
        <v>1350</v>
      </c>
      <c r="I173" s="215" t="s">
        <v>1754</v>
      </c>
      <c r="J173" s="215" t="s">
        <v>1451</v>
      </c>
    </row>
    <row r="174" spans="2:10" ht="45" x14ac:dyDescent="0.25">
      <c r="B174" s="214">
        <v>166</v>
      </c>
      <c r="C174" s="215" t="s">
        <v>1758</v>
      </c>
      <c r="D174" s="215" t="s">
        <v>1451</v>
      </c>
      <c r="E174" s="217" t="s">
        <v>1451</v>
      </c>
      <c r="F174" s="215" t="s">
        <v>1744</v>
      </c>
      <c r="G174" s="217" t="s">
        <v>1745</v>
      </c>
      <c r="H174" s="214">
        <v>2065</v>
      </c>
      <c r="I174" s="215" t="s">
        <v>1746</v>
      </c>
      <c r="J174" s="215" t="s">
        <v>1759</v>
      </c>
    </row>
    <row r="175" spans="2:10" ht="30" x14ac:dyDescent="0.25">
      <c r="B175" s="214">
        <v>167</v>
      </c>
      <c r="C175" s="215" t="s">
        <v>1760</v>
      </c>
      <c r="D175" s="215" t="s">
        <v>1451</v>
      </c>
      <c r="E175" s="217" t="s">
        <v>1451</v>
      </c>
      <c r="F175" s="215" t="s">
        <v>1753</v>
      </c>
      <c r="G175" s="217" t="s">
        <v>14</v>
      </c>
      <c r="H175" s="214">
        <v>2500</v>
      </c>
      <c r="I175" s="215" t="s">
        <v>1754</v>
      </c>
      <c r="J175" s="215" t="s">
        <v>1451</v>
      </c>
    </row>
    <row r="176" spans="2:10" ht="45" x14ac:dyDescent="0.25">
      <c r="B176" s="214">
        <v>168</v>
      </c>
      <c r="C176" s="215" t="s">
        <v>1761</v>
      </c>
      <c r="D176" s="215" t="s">
        <v>1451</v>
      </c>
      <c r="E176" s="217" t="s">
        <v>1451</v>
      </c>
      <c r="F176" s="215" t="s">
        <v>1744</v>
      </c>
      <c r="G176" s="217" t="s">
        <v>1745</v>
      </c>
      <c r="H176" s="214">
        <v>2170</v>
      </c>
      <c r="I176" s="215" t="s">
        <v>1746</v>
      </c>
      <c r="J176" s="215" t="s">
        <v>1762</v>
      </c>
    </row>
    <row r="177" spans="2:10" ht="30" x14ac:dyDescent="0.25">
      <c r="B177" s="214">
        <v>169</v>
      </c>
      <c r="C177" s="215" t="s">
        <v>1763</v>
      </c>
      <c r="D177" s="215" t="s">
        <v>1451</v>
      </c>
      <c r="E177" s="217" t="s">
        <v>1451</v>
      </c>
      <c r="F177" s="215" t="s">
        <v>1753</v>
      </c>
      <c r="G177" s="217" t="s">
        <v>14</v>
      </c>
      <c r="H177" s="214">
        <v>1750</v>
      </c>
      <c r="I177" s="215" t="s">
        <v>1754</v>
      </c>
      <c r="J177" s="215" t="s">
        <v>1451</v>
      </c>
    </row>
    <row r="178" spans="2:10" ht="45" x14ac:dyDescent="0.25">
      <c r="B178" s="214">
        <v>170</v>
      </c>
      <c r="C178" s="215" t="s">
        <v>1989</v>
      </c>
      <c r="D178" s="215" t="s">
        <v>1451</v>
      </c>
      <c r="E178" s="217" t="s">
        <v>1451</v>
      </c>
      <c r="F178" s="215" t="s">
        <v>1990</v>
      </c>
      <c r="G178" s="217" t="s">
        <v>1451</v>
      </c>
      <c r="H178" s="214">
        <v>8500</v>
      </c>
      <c r="I178" s="215" t="s">
        <v>1667</v>
      </c>
      <c r="J178" s="215" t="s">
        <v>1451</v>
      </c>
    </row>
    <row r="179" spans="2:10" ht="45" x14ac:dyDescent="0.25">
      <c r="B179" s="214">
        <v>171</v>
      </c>
      <c r="C179" s="215" t="s">
        <v>1991</v>
      </c>
      <c r="D179" s="215" t="s">
        <v>1451</v>
      </c>
      <c r="E179" s="217" t="s">
        <v>1451</v>
      </c>
      <c r="F179" s="215" t="s">
        <v>1992</v>
      </c>
      <c r="G179" s="217" t="s">
        <v>1451</v>
      </c>
      <c r="H179" s="214">
        <v>11500</v>
      </c>
      <c r="I179" s="215" t="s">
        <v>1667</v>
      </c>
      <c r="J179" s="215" t="s">
        <v>1451</v>
      </c>
    </row>
    <row r="180" spans="2:10" ht="45" x14ac:dyDescent="0.25">
      <c r="B180" s="214">
        <v>172</v>
      </c>
      <c r="C180" s="215" t="s">
        <v>1731</v>
      </c>
      <c r="D180" s="215" t="s">
        <v>1451</v>
      </c>
      <c r="E180" s="217" t="s">
        <v>1451</v>
      </c>
      <c r="F180" s="215" t="s">
        <v>1732</v>
      </c>
      <c r="G180" s="217" t="s">
        <v>1451</v>
      </c>
      <c r="H180" s="214">
        <v>40000</v>
      </c>
      <c r="I180" s="215" t="s">
        <v>1667</v>
      </c>
      <c r="J180" s="215" t="s">
        <v>1668</v>
      </c>
    </row>
    <row r="181" spans="2:10" x14ac:dyDescent="0.25">
      <c r="B181" s="214">
        <v>173</v>
      </c>
      <c r="C181" s="215" t="s">
        <v>1669</v>
      </c>
      <c r="D181" s="215" t="s">
        <v>1451</v>
      </c>
      <c r="E181" s="217" t="s">
        <v>1451</v>
      </c>
      <c r="F181" s="215" t="s">
        <v>1670</v>
      </c>
      <c r="G181" s="217" t="s">
        <v>14</v>
      </c>
      <c r="H181" s="214">
        <v>2400</v>
      </c>
      <c r="I181" s="215" t="s">
        <v>1643</v>
      </c>
      <c r="J181" s="215" t="s">
        <v>1451</v>
      </c>
    </row>
    <row r="182" spans="2:10" x14ac:dyDescent="0.25">
      <c r="B182" s="214">
        <v>174</v>
      </c>
      <c r="C182" s="215" t="s">
        <v>1671</v>
      </c>
      <c r="D182" s="215" t="s">
        <v>1451</v>
      </c>
      <c r="E182" s="217" t="s">
        <v>1451</v>
      </c>
      <c r="F182" s="215" t="s">
        <v>1670</v>
      </c>
      <c r="G182" s="217" t="s">
        <v>14</v>
      </c>
      <c r="H182" s="214">
        <v>3000</v>
      </c>
      <c r="I182" s="215" t="s">
        <v>1643</v>
      </c>
      <c r="J182" s="215" t="s">
        <v>1451</v>
      </c>
    </row>
    <row r="183" spans="2:10" ht="30" x14ac:dyDescent="0.25">
      <c r="B183" s="214">
        <v>175</v>
      </c>
      <c r="C183" s="215" t="s">
        <v>1672</v>
      </c>
      <c r="D183" s="215" t="s">
        <v>1451</v>
      </c>
      <c r="E183" s="217" t="s">
        <v>1451</v>
      </c>
      <c r="F183" s="215" t="s">
        <v>1673</v>
      </c>
      <c r="G183" s="217" t="s">
        <v>12</v>
      </c>
      <c r="H183" s="214">
        <v>2200</v>
      </c>
      <c r="I183" s="215" t="s">
        <v>1674</v>
      </c>
      <c r="J183" s="215" t="s">
        <v>1451</v>
      </c>
    </row>
    <row r="184" spans="2:10" ht="30" x14ac:dyDescent="0.25">
      <c r="B184" s="214">
        <v>176</v>
      </c>
      <c r="C184" s="215" t="s">
        <v>1675</v>
      </c>
      <c r="D184" s="215" t="s">
        <v>1451</v>
      </c>
      <c r="E184" s="217" t="s">
        <v>1451</v>
      </c>
      <c r="F184" s="215" t="s">
        <v>1676</v>
      </c>
      <c r="G184" s="217" t="s">
        <v>14</v>
      </c>
      <c r="H184" s="214">
        <v>4500</v>
      </c>
      <c r="I184" s="215" t="s">
        <v>1643</v>
      </c>
      <c r="J184" s="215" t="s">
        <v>1451</v>
      </c>
    </row>
    <row r="185" spans="2:10" x14ac:dyDescent="0.25">
      <c r="B185" s="214">
        <v>177</v>
      </c>
      <c r="C185" s="215" t="s">
        <v>1677</v>
      </c>
      <c r="D185" s="215" t="s">
        <v>1451</v>
      </c>
      <c r="E185" s="217" t="s">
        <v>1451</v>
      </c>
      <c r="F185" s="215" t="s">
        <v>1676</v>
      </c>
      <c r="G185" s="217" t="s">
        <v>14</v>
      </c>
      <c r="H185" s="214">
        <v>1800</v>
      </c>
      <c r="I185" s="215" t="s">
        <v>1643</v>
      </c>
      <c r="J185" s="215" t="s">
        <v>1451</v>
      </c>
    </row>
    <row r="186" spans="2:10" ht="60" x14ac:dyDescent="0.25">
      <c r="B186" s="214">
        <v>178</v>
      </c>
      <c r="C186" s="215" t="s">
        <v>1733</v>
      </c>
      <c r="D186" s="215" t="s">
        <v>1451</v>
      </c>
      <c r="E186" s="217" t="s">
        <v>1451</v>
      </c>
      <c r="F186" s="215" t="s">
        <v>1673</v>
      </c>
      <c r="G186" s="217" t="s">
        <v>1508</v>
      </c>
      <c r="H186" s="214">
        <v>2180</v>
      </c>
      <c r="I186" s="215" t="s">
        <v>1674</v>
      </c>
      <c r="J186" s="215" t="s">
        <v>1451</v>
      </c>
    </row>
    <row r="187" spans="2:10" ht="30" x14ac:dyDescent="0.25">
      <c r="B187" s="214">
        <v>179</v>
      </c>
      <c r="C187" s="215" t="s">
        <v>1734</v>
      </c>
      <c r="D187" s="215" t="s">
        <v>1451</v>
      </c>
      <c r="E187" s="217" t="s">
        <v>1451</v>
      </c>
      <c r="F187" s="215" t="s">
        <v>1676</v>
      </c>
      <c r="G187" s="217" t="s">
        <v>14</v>
      </c>
      <c r="H187" s="214">
        <v>2000</v>
      </c>
      <c r="I187" s="215" t="s">
        <v>1643</v>
      </c>
      <c r="J187" s="215" t="s">
        <v>1451</v>
      </c>
    </row>
    <row r="188" spans="2:10" x14ac:dyDescent="0.25">
      <c r="B188" s="214">
        <v>180</v>
      </c>
      <c r="C188" s="215" t="s">
        <v>1735</v>
      </c>
      <c r="D188" s="215" t="s">
        <v>1451</v>
      </c>
      <c r="E188" s="217" t="s">
        <v>1451</v>
      </c>
      <c r="F188" s="215" t="s">
        <v>1676</v>
      </c>
      <c r="G188" s="217" t="s">
        <v>14</v>
      </c>
      <c r="H188" s="214">
        <v>5000</v>
      </c>
      <c r="I188" s="215" t="s">
        <v>1643</v>
      </c>
      <c r="J188" s="215" t="s">
        <v>1451</v>
      </c>
    </row>
    <row r="189" spans="2:10" x14ac:dyDescent="0.25">
      <c r="B189" s="214">
        <v>181</v>
      </c>
      <c r="C189" s="215" t="s">
        <v>1736</v>
      </c>
      <c r="D189" s="215" t="s">
        <v>1451</v>
      </c>
      <c r="E189" s="217" t="s">
        <v>1451</v>
      </c>
      <c r="F189" s="215" t="s">
        <v>1676</v>
      </c>
      <c r="G189" s="217" t="s">
        <v>14</v>
      </c>
      <c r="H189" s="214">
        <v>1500</v>
      </c>
      <c r="I189" s="215" t="s">
        <v>1643</v>
      </c>
      <c r="J189" s="215" t="s">
        <v>1451</v>
      </c>
    </row>
    <row r="190" spans="2:10" x14ac:dyDescent="0.25">
      <c r="B190" s="214">
        <v>182</v>
      </c>
      <c r="C190" s="215" t="s">
        <v>1737</v>
      </c>
      <c r="D190" s="215" t="s">
        <v>1451</v>
      </c>
      <c r="E190" s="217" t="s">
        <v>1451</v>
      </c>
      <c r="F190" s="215" t="s">
        <v>1676</v>
      </c>
      <c r="G190" s="217" t="s">
        <v>14</v>
      </c>
      <c r="H190" s="214">
        <v>2600</v>
      </c>
      <c r="I190" s="215" t="s">
        <v>1643</v>
      </c>
      <c r="J190" s="215" t="s">
        <v>1451</v>
      </c>
    </row>
    <row r="191" spans="2:10" x14ac:dyDescent="0.25">
      <c r="B191" s="214">
        <v>183</v>
      </c>
      <c r="C191" s="215" t="s">
        <v>1738</v>
      </c>
      <c r="D191" s="215" t="s">
        <v>1451</v>
      </c>
      <c r="E191" s="217" t="s">
        <v>1451</v>
      </c>
      <c r="F191" s="215" t="s">
        <v>1739</v>
      </c>
      <c r="G191" s="217" t="s">
        <v>14</v>
      </c>
      <c r="H191" s="214">
        <v>1500</v>
      </c>
      <c r="I191" s="215" t="s">
        <v>1643</v>
      </c>
      <c r="J191" s="215" t="s">
        <v>1451</v>
      </c>
    </row>
    <row r="192" spans="2:10" ht="30" x14ac:dyDescent="0.25">
      <c r="B192" s="214">
        <v>184</v>
      </c>
      <c r="C192" s="215" t="s">
        <v>1740</v>
      </c>
      <c r="D192" s="215" t="s">
        <v>1451</v>
      </c>
      <c r="E192" s="217" t="s">
        <v>1451</v>
      </c>
      <c r="F192" s="215" t="s">
        <v>1739</v>
      </c>
      <c r="G192" s="217" t="s">
        <v>14</v>
      </c>
      <c r="H192" s="214">
        <v>7200</v>
      </c>
      <c r="I192" s="215" t="s">
        <v>1681</v>
      </c>
      <c r="J192" s="215" t="s">
        <v>1741</v>
      </c>
    </row>
    <row r="193" spans="2:10" ht="30" x14ac:dyDescent="0.25">
      <c r="B193" s="214">
        <v>185</v>
      </c>
      <c r="C193" s="215" t="s">
        <v>1742</v>
      </c>
      <c r="D193" s="215" t="s">
        <v>1451</v>
      </c>
      <c r="E193" s="217" t="s">
        <v>1451</v>
      </c>
      <c r="F193" s="215" t="s">
        <v>1673</v>
      </c>
      <c r="G193" s="217" t="s">
        <v>1490</v>
      </c>
      <c r="H193" s="214">
        <v>1980</v>
      </c>
      <c r="I193" s="215" t="s">
        <v>1681</v>
      </c>
      <c r="J193" s="215" t="s">
        <v>1451</v>
      </c>
    </row>
    <row r="194" spans="2:10" ht="30" x14ac:dyDescent="0.25">
      <c r="B194" s="214">
        <v>186</v>
      </c>
      <c r="C194" s="215" t="s">
        <v>1680</v>
      </c>
      <c r="D194" s="215" t="s">
        <v>1451</v>
      </c>
      <c r="E194" s="217" t="s">
        <v>1451</v>
      </c>
      <c r="F194" s="215" t="s">
        <v>1673</v>
      </c>
      <c r="G194" s="217" t="s">
        <v>14</v>
      </c>
      <c r="H194" s="214">
        <v>1320</v>
      </c>
      <c r="I194" s="215" t="s">
        <v>1681</v>
      </c>
      <c r="J194" s="215" t="s">
        <v>1451</v>
      </c>
    </row>
    <row r="195" spans="2:10" ht="30" x14ac:dyDescent="0.25">
      <c r="B195" s="214">
        <v>187</v>
      </c>
      <c r="C195" s="215" t="s">
        <v>1682</v>
      </c>
      <c r="D195" s="215" t="s">
        <v>1451</v>
      </c>
      <c r="E195" s="217" t="s">
        <v>1451</v>
      </c>
      <c r="F195" s="215" t="s">
        <v>1673</v>
      </c>
      <c r="G195" s="217" t="s">
        <v>14</v>
      </c>
      <c r="H195" s="214">
        <v>4000</v>
      </c>
      <c r="I195" s="215" t="s">
        <v>1674</v>
      </c>
      <c r="J195" s="215" t="s">
        <v>1451</v>
      </c>
    </row>
    <row r="196" spans="2:10" ht="30" x14ac:dyDescent="0.25">
      <c r="B196" s="214">
        <v>188</v>
      </c>
      <c r="C196" s="215" t="s">
        <v>1683</v>
      </c>
      <c r="D196" s="215" t="s">
        <v>1451</v>
      </c>
      <c r="E196" s="217" t="s">
        <v>1451</v>
      </c>
      <c r="F196" s="215" t="s">
        <v>1673</v>
      </c>
      <c r="G196" s="217" t="s">
        <v>1508</v>
      </c>
      <c r="H196" s="214">
        <v>1800</v>
      </c>
      <c r="I196" s="215" t="s">
        <v>1681</v>
      </c>
      <c r="J196" s="215" t="s">
        <v>1684</v>
      </c>
    </row>
    <row r="197" spans="2:10" ht="30" x14ac:dyDescent="0.25">
      <c r="B197" s="214">
        <v>189</v>
      </c>
      <c r="C197" s="215" t="s">
        <v>1685</v>
      </c>
      <c r="D197" s="215" t="s">
        <v>1451</v>
      </c>
      <c r="E197" s="217" t="s">
        <v>1451</v>
      </c>
      <c r="F197" s="215" t="s">
        <v>1673</v>
      </c>
      <c r="G197" s="217" t="s">
        <v>14</v>
      </c>
      <c r="H197" s="214">
        <v>1400</v>
      </c>
      <c r="I197" s="215" t="s">
        <v>1681</v>
      </c>
      <c r="J197" s="215" t="s">
        <v>1451</v>
      </c>
    </row>
    <row r="198" spans="2:10" ht="30" x14ac:dyDescent="0.25">
      <c r="B198" s="214">
        <v>190</v>
      </c>
      <c r="C198" s="215" t="s">
        <v>1686</v>
      </c>
      <c r="D198" s="215" t="s">
        <v>1451</v>
      </c>
      <c r="E198" s="217" t="s">
        <v>1451</v>
      </c>
      <c r="F198" s="215" t="s">
        <v>1673</v>
      </c>
      <c r="G198" s="217" t="s">
        <v>12</v>
      </c>
      <c r="H198" s="214">
        <v>5400</v>
      </c>
      <c r="I198" s="215" t="s">
        <v>1681</v>
      </c>
      <c r="J198" s="215" t="s">
        <v>1687</v>
      </c>
    </row>
    <row r="199" spans="2:10" ht="30" x14ac:dyDescent="0.25">
      <c r="B199" s="214">
        <v>191</v>
      </c>
      <c r="C199" s="215" t="s">
        <v>1688</v>
      </c>
      <c r="D199" s="215" t="s">
        <v>1451</v>
      </c>
      <c r="E199" s="217" t="s">
        <v>1451</v>
      </c>
      <c r="F199" s="215" t="s">
        <v>1673</v>
      </c>
      <c r="G199" s="217" t="s">
        <v>14</v>
      </c>
      <c r="H199" s="214">
        <v>1200</v>
      </c>
      <c r="I199" s="215" t="s">
        <v>1681</v>
      </c>
      <c r="J199" s="215" t="s">
        <v>1451</v>
      </c>
    </row>
    <row r="200" spans="2:10" ht="30" x14ac:dyDescent="0.25">
      <c r="B200" s="214">
        <v>192</v>
      </c>
      <c r="C200" s="215" t="s">
        <v>1689</v>
      </c>
      <c r="D200" s="215" t="s">
        <v>1451</v>
      </c>
      <c r="E200" s="217" t="s">
        <v>1451</v>
      </c>
      <c r="F200" s="215" t="s">
        <v>1673</v>
      </c>
      <c r="G200" s="217" t="s">
        <v>14</v>
      </c>
      <c r="H200" s="214">
        <v>2660</v>
      </c>
      <c r="I200" s="215" t="s">
        <v>1681</v>
      </c>
      <c r="J200" s="215" t="s">
        <v>1451</v>
      </c>
    </row>
    <row r="201" spans="2:10" ht="30" x14ac:dyDescent="0.25">
      <c r="B201" s="214">
        <v>193</v>
      </c>
      <c r="C201" s="215" t="s">
        <v>1690</v>
      </c>
      <c r="D201" s="215" t="s">
        <v>1451</v>
      </c>
      <c r="E201" s="217" t="s">
        <v>1451</v>
      </c>
      <c r="F201" s="215" t="s">
        <v>1654</v>
      </c>
      <c r="G201" s="217" t="s">
        <v>14</v>
      </c>
      <c r="H201" s="214">
        <v>1100</v>
      </c>
      <c r="I201" s="215" t="s">
        <v>1691</v>
      </c>
      <c r="J201" s="215" t="s">
        <v>1451</v>
      </c>
    </row>
    <row r="202" spans="2:10" ht="30" x14ac:dyDescent="0.25">
      <c r="B202" s="214">
        <v>194</v>
      </c>
      <c r="C202" s="215" t="s">
        <v>1956</v>
      </c>
      <c r="D202" s="215" t="s">
        <v>1451</v>
      </c>
      <c r="E202" s="217" t="s">
        <v>1451</v>
      </c>
      <c r="F202" s="215" t="s">
        <v>1673</v>
      </c>
      <c r="G202" s="217" t="s">
        <v>14</v>
      </c>
      <c r="H202" s="214">
        <v>1980</v>
      </c>
      <c r="I202" s="215" t="s">
        <v>1681</v>
      </c>
      <c r="J202" s="215" t="s">
        <v>1451</v>
      </c>
    </row>
    <row r="203" spans="2:10" ht="30" x14ac:dyDescent="0.25">
      <c r="B203" s="214">
        <v>195</v>
      </c>
      <c r="C203" s="215" t="s">
        <v>1957</v>
      </c>
      <c r="D203" s="215" t="s">
        <v>1451</v>
      </c>
      <c r="E203" s="217" t="s">
        <v>1451</v>
      </c>
      <c r="F203" s="215" t="s">
        <v>1673</v>
      </c>
      <c r="G203" s="217" t="s">
        <v>14</v>
      </c>
      <c r="H203" s="214">
        <v>2500</v>
      </c>
      <c r="I203" s="215" t="s">
        <v>1681</v>
      </c>
      <c r="J203" s="215" t="s">
        <v>1451</v>
      </c>
    </row>
    <row r="204" spans="2:10" ht="30" x14ac:dyDescent="0.25">
      <c r="B204" s="214">
        <v>196</v>
      </c>
      <c r="C204" s="215" t="s">
        <v>1958</v>
      </c>
      <c r="D204" s="215" t="s">
        <v>1451</v>
      </c>
      <c r="E204" s="217" t="s">
        <v>1451</v>
      </c>
      <c r="F204" s="215" t="s">
        <v>1673</v>
      </c>
      <c r="G204" s="217" t="s">
        <v>14</v>
      </c>
      <c r="H204" s="214">
        <v>3100</v>
      </c>
      <c r="I204" s="215" t="s">
        <v>1681</v>
      </c>
      <c r="J204" s="215" t="s">
        <v>1451</v>
      </c>
    </row>
    <row r="205" spans="2:10" ht="30" x14ac:dyDescent="0.25">
      <c r="B205" s="214">
        <v>197</v>
      </c>
      <c r="C205" s="215" t="s">
        <v>1959</v>
      </c>
      <c r="D205" s="215" t="s">
        <v>1451</v>
      </c>
      <c r="E205" s="217" t="s">
        <v>1451</v>
      </c>
      <c r="F205" s="215" t="s">
        <v>1834</v>
      </c>
      <c r="G205" s="217" t="s">
        <v>14</v>
      </c>
      <c r="H205" s="214">
        <v>2000</v>
      </c>
      <c r="I205" s="215" t="s">
        <v>1960</v>
      </c>
      <c r="J205" s="215" t="s">
        <v>1451</v>
      </c>
    </row>
    <row r="206" spans="2:10" ht="30" x14ac:dyDescent="0.25">
      <c r="B206" s="214">
        <v>198</v>
      </c>
      <c r="C206" s="215" t="s">
        <v>1961</v>
      </c>
      <c r="D206" s="215" t="s">
        <v>1451</v>
      </c>
      <c r="E206" s="217" t="s">
        <v>1451</v>
      </c>
      <c r="F206" s="215" t="s">
        <v>1673</v>
      </c>
      <c r="G206" s="217" t="s">
        <v>1508</v>
      </c>
      <c r="H206" s="214">
        <v>1100</v>
      </c>
      <c r="I206" s="215" t="s">
        <v>1962</v>
      </c>
      <c r="J206" s="215" t="s">
        <v>1451</v>
      </c>
    </row>
    <row r="207" spans="2:10" x14ac:dyDescent="0.25">
      <c r="B207" s="214">
        <v>199</v>
      </c>
      <c r="C207" s="215" t="s">
        <v>1963</v>
      </c>
      <c r="D207" s="215" t="s">
        <v>1451</v>
      </c>
      <c r="E207" s="217" t="s">
        <v>1451</v>
      </c>
      <c r="F207" s="215" t="s">
        <v>1964</v>
      </c>
      <c r="G207" s="217" t="s">
        <v>14</v>
      </c>
      <c r="H207" s="214">
        <v>6000</v>
      </c>
      <c r="I207" s="215" t="s">
        <v>1725</v>
      </c>
      <c r="J207" s="215" t="s">
        <v>1451</v>
      </c>
    </row>
    <row r="208" spans="2:10" x14ac:dyDescent="0.25">
      <c r="B208" s="214">
        <v>200</v>
      </c>
      <c r="C208" s="215" t="s">
        <v>1965</v>
      </c>
      <c r="D208" s="215" t="s">
        <v>1451</v>
      </c>
      <c r="E208" s="217" t="s">
        <v>1451</v>
      </c>
      <c r="F208" s="215" t="s">
        <v>1966</v>
      </c>
      <c r="G208" s="217" t="s">
        <v>12</v>
      </c>
      <c r="H208" s="214">
        <v>3000</v>
      </c>
      <c r="I208" s="215" t="s">
        <v>1725</v>
      </c>
      <c r="J208" s="215" t="s">
        <v>1451</v>
      </c>
    </row>
    <row r="209" spans="2:10" x14ac:dyDescent="0.25">
      <c r="B209" s="214">
        <v>201</v>
      </c>
      <c r="C209" s="215" t="s">
        <v>1967</v>
      </c>
      <c r="D209" s="215" t="s">
        <v>1451</v>
      </c>
      <c r="E209" s="217" t="s">
        <v>1451</v>
      </c>
      <c r="F209" s="215" t="s">
        <v>1676</v>
      </c>
      <c r="G209" s="217" t="s">
        <v>14</v>
      </c>
      <c r="H209" s="214">
        <v>2500</v>
      </c>
      <c r="I209" s="215" t="s">
        <v>1725</v>
      </c>
      <c r="J209" s="215" t="s">
        <v>1451</v>
      </c>
    </row>
    <row r="210" spans="2:10" x14ac:dyDescent="0.25">
      <c r="B210" s="214">
        <v>202</v>
      </c>
      <c r="C210" s="215" t="s">
        <v>1722</v>
      </c>
      <c r="D210" s="215" t="s">
        <v>1451</v>
      </c>
      <c r="E210" s="217" t="s">
        <v>1451</v>
      </c>
      <c r="F210" s="215" t="s">
        <v>1723</v>
      </c>
      <c r="G210" s="217" t="s">
        <v>1724</v>
      </c>
      <c r="H210" s="214">
        <v>3410</v>
      </c>
      <c r="I210" s="215" t="s">
        <v>1725</v>
      </c>
      <c r="J210" s="215" t="s">
        <v>1451</v>
      </c>
    </row>
    <row r="211" spans="2:10" ht="30" x14ac:dyDescent="0.25">
      <c r="B211" s="214">
        <v>203</v>
      </c>
      <c r="C211" s="215" t="s">
        <v>1726</v>
      </c>
      <c r="D211" s="215" t="s">
        <v>1451</v>
      </c>
      <c r="E211" s="217" t="s">
        <v>1451</v>
      </c>
      <c r="F211" s="215" t="s">
        <v>1727</v>
      </c>
      <c r="G211" s="217" t="s">
        <v>14</v>
      </c>
      <c r="H211" s="214">
        <v>1500</v>
      </c>
      <c r="I211" s="215" t="s">
        <v>1725</v>
      </c>
      <c r="J211" s="215" t="s">
        <v>1451</v>
      </c>
    </row>
    <row r="212" spans="2:10" ht="45" x14ac:dyDescent="0.25">
      <c r="B212" s="214">
        <v>204</v>
      </c>
      <c r="C212" s="215" t="s">
        <v>1877</v>
      </c>
      <c r="D212" s="215" t="s">
        <v>1451</v>
      </c>
      <c r="E212" s="217" t="s">
        <v>1451</v>
      </c>
      <c r="F212" s="215" t="s">
        <v>1878</v>
      </c>
      <c r="G212" s="217" t="s">
        <v>1451</v>
      </c>
      <c r="H212" s="214">
        <v>6500</v>
      </c>
      <c r="I212" s="215" t="s">
        <v>1667</v>
      </c>
      <c r="J212" s="215" t="s">
        <v>1668</v>
      </c>
    </row>
    <row r="213" spans="2:10" ht="45" x14ac:dyDescent="0.25">
      <c r="B213" s="214">
        <v>205</v>
      </c>
      <c r="C213" s="215" t="s">
        <v>1879</v>
      </c>
      <c r="D213" s="215" t="s">
        <v>1451</v>
      </c>
      <c r="E213" s="217" t="s">
        <v>1451</v>
      </c>
      <c r="F213" s="215" t="s">
        <v>1880</v>
      </c>
      <c r="G213" s="217" t="s">
        <v>1451</v>
      </c>
      <c r="H213" s="214">
        <v>4000</v>
      </c>
      <c r="I213" s="215" t="s">
        <v>1667</v>
      </c>
      <c r="J213" s="215" t="s">
        <v>1668</v>
      </c>
    </row>
    <row r="214" spans="2:10" ht="45" x14ac:dyDescent="0.25">
      <c r="B214" s="214">
        <v>206</v>
      </c>
      <c r="C214" s="215" t="s">
        <v>1881</v>
      </c>
      <c r="D214" s="215" t="s">
        <v>1451</v>
      </c>
      <c r="E214" s="217" t="s">
        <v>1451</v>
      </c>
      <c r="F214" s="215" t="s">
        <v>1882</v>
      </c>
      <c r="G214" s="217" t="s">
        <v>1451</v>
      </c>
      <c r="H214" s="214">
        <v>5000</v>
      </c>
      <c r="I214" s="215" t="s">
        <v>1667</v>
      </c>
      <c r="J214" s="215" t="s">
        <v>1668</v>
      </c>
    </row>
    <row r="215" spans="2:10" ht="45" x14ac:dyDescent="0.25">
      <c r="B215" s="214">
        <v>207</v>
      </c>
      <c r="C215" s="215" t="s">
        <v>1883</v>
      </c>
      <c r="D215" s="215" t="s">
        <v>1451</v>
      </c>
      <c r="E215" s="217" t="s">
        <v>1451</v>
      </c>
      <c r="F215" s="215" t="s">
        <v>1884</v>
      </c>
      <c r="G215" s="217" t="s">
        <v>1451</v>
      </c>
      <c r="H215" s="214">
        <v>7000</v>
      </c>
      <c r="I215" s="215" t="s">
        <v>1667</v>
      </c>
      <c r="J215" s="215" t="s">
        <v>1668</v>
      </c>
    </row>
    <row r="216" spans="2:10" ht="45" x14ac:dyDescent="0.25">
      <c r="B216" s="214">
        <v>208</v>
      </c>
      <c r="C216" s="215" t="s">
        <v>1885</v>
      </c>
      <c r="D216" s="215" t="s">
        <v>1451</v>
      </c>
      <c r="E216" s="217" t="s">
        <v>1451</v>
      </c>
      <c r="F216" s="215" t="s">
        <v>1886</v>
      </c>
      <c r="G216" s="217" t="s">
        <v>1451</v>
      </c>
      <c r="H216" s="214">
        <v>2500</v>
      </c>
      <c r="I216" s="215" t="s">
        <v>1667</v>
      </c>
      <c r="J216" s="215" t="s">
        <v>1668</v>
      </c>
    </row>
    <row r="217" spans="2:10" ht="45" x14ac:dyDescent="0.25">
      <c r="B217" s="214">
        <v>209</v>
      </c>
      <c r="C217" s="215" t="s">
        <v>1887</v>
      </c>
      <c r="D217" s="215" t="s">
        <v>1451</v>
      </c>
      <c r="E217" s="217" t="s">
        <v>1451</v>
      </c>
      <c r="F217" s="215" t="s">
        <v>1888</v>
      </c>
      <c r="G217" s="217" t="s">
        <v>1451</v>
      </c>
      <c r="H217" s="214">
        <v>4000</v>
      </c>
      <c r="I217" s="215" t="s">
        <v>1667</v>
      </c>
      <c r="J217" s="215" t="s">
        <v>1668</v>
      </c>
    </row>
    <row r="218" spans="2:10" ht="45" x14ac:dyDescent="0.25">
      <c r="B218" s="214">
        <v>210</v>
      </c>
      <c r="C218" s="215" t="s">
        <v>1889</v>
      </c>
      <c r="D218" s="215" t="s">
        <v>1451</v>
      </c>
      <c r="E218" s="217" t="s">
        <v>1451</v>
      </c>
      <c r="F218" s="215" t="s">
        <v>1890</v>
      </c>
      <c r="G218" s="217" t="s">
        <v>1451</v>
      </c>
      <c r="H218" s="214">
        <v>2000</v>
      </c>
      <c r="I218" s="215" t="s">
        <v>1667</v>
      </c>
      <c r="J218" s="215" t="s">
        <v>1668</v>
      </c>
    </row>
    <row r="219" spans="2:10" ht="45" x14ac:dyDescent="0.25">
      <c r="B219" s="214">
        <v>211</v>
      </c>
      <c r="C219" s="215" t="s">
        <v>1891</v>
      </c>
      <c r="D219" s="215" t="s">
        <v>1451</v>
      </c>
      <c r="E219" s="217" t="s">
        <v>1451</v>
      </c>
      <c r="F219" s="215" t="s">
        <v>1892</v>
      </c>
      <c r="G219" s="217" t="s">
        <v>1451</v>
      </c>
      <c r="H219" s="214">
        <v>7500</v>
      </c>
      <c r="I219" s="215" t="s">
        <v>1667</v>
      </c>
      <c r="J219" s="215" t="s">
        <v>1668</v>
      </c>
    </row>
    <row r="220" spans="2:10" ht="45" x14ac:dyDescent="0.25">
      <c r="B220" s="214">
        <v>212</v>
      </c>
      <c r="C220" s="215" t="s">
        <v>1893</v>
      </c>
      <c r="D220" s="215" t="s">
        <v>1451</v>
      </c>
      <c r="E220" s="217" t="s">
        <v>1451</v>
      </c>
      <c r="F220" s="215" t="s">
        <v>1894</v>
      </c>
      <c r="G220" s="217" t="s">
        <v>1451</v>
      </c>
      <c r="H220" s="214">
        <v>11000</v>
      </c>
      <c r="I220" s="215" t="s">
        <v>1667</v>
      </c>
      <c r="J220" s="215" t="s">
        <v>1668</v>
      </c>
    </row>
    <row r="221" spans="2:10" ht="45" x14ac:dyDescent="0.25">
      <c r="B221" s="214">
        <v>213</v>
      </c>
      <c r="C221" s="215" t="s">
        <v>1895</v>
      </c>
      <c r="D221" s="215" t="s">
        <v>1451</v>
      </c>
      <c r="E221" s="217" t="s">
        <v>1451</v>
      </c>
      <c r="F221" s="215" t="s">
        <v>1896</v>
      </c>
      <c r="G221" s="217" t="s">
        <v>1451</v>
      </c>
      <c r="H221" s="214">
        <v>9500</v>
      </c>
      <c r="I221" s="215" t="s">
        <v>1667</v>
      </c>
      <c r="J221" s="215" t="s">
        <v>1668</v>
      </c>
    </row>
    <row r="222" spans="2:10" ht="45" x14ac:dyDescent="0.25">
      <c r="B222" s="214">
        <v>214</v>
      </c>
      <c r="C222" s="215" t="s">
        <v>1897</v>
      </c>
      <c r="D222" s="215" t="s">
        <v>1451</v>
      </c>
      <c r="E222" s="217" t="s">
        <v>1451</v>
      </c>
      <c r="F222" s="215" t="s">
        <v>1898</v>
      </c>
      <c r="G222" s="217" t="s">
        <v>1451</v>
      </c>
      <c r="H222" s="214">
        <v>35000</v>
      </c>
      <c r="I222" s="215" t="s">
        <v>1667</v>
      </c>
      <c r="J222" s="215" t="s">
        <v>1668</v>
      </c>
    </row>
    <row r="223" spans="2:10" ht="45" x14ac:dyDescent="0.25">
      <c r="B223" s="214">
        <v>215</v>
      </c>
      <c r="C223" s="215" t="s">
        <v>1899</v>
      </c>
      <c r="D223" s="215" t="s">
        <v>1451</v>
      </c>
      <c r="E223" s="217" t="s">
        <v>1451</v>
      </c>
      <c r="F223" s="215" t="s">
        <v>1900</v>
      </c>
      <c r="G223" s="217" t="s">
        <v>1451</v>
      </c>
      <c r="H223" s="214">
        <v>30000</v>
      </c>
      <c r="I223" s="215" t="s">
        <v>1667</v>
      </c>
      <c r="J223" s="215" t="s">
        <v>1668</v>
      </c>
    </row>
    <row r="224" spans="2:10" ht="45" x14ac:dyDescent="0.25">
      <c r="B224" s="214">
        <v>216</v>
      </c>
      <c r="C224" s="215" t="s">
        <v>1767</v>
      </c>
      <c r="D224" s="215" t="s">
        <v>1451</v>
      </c>
      <c r="E224" s="217" t="s">
        <v>1451</v>
      </c>
      <c r="F224" s="215" t="s">
        <v>1768</v>
      </c>
      <c r="G224" s="217" t="s">
        <v>1451</v>
      </c>
      <c r="H224" s="214">
        <v>7500</v>
      </c>
      <c r="I224" s="215" t="s">
        <v>1667</v>
      </c>
      <c r="J224" s="215" t="s">
        <v>1668</v>
      </c>
    </row>
    <row r="225" spans="2:10" ht="45" x14ac:dyDescent="0.25">
      <c r="B225" s="214">
        <v>217</v>
      </c>
      <c r="C225" s="215" t="s">
        <v>1901</v>
      </c>
      <c r="D225" s="215" t="s">
        <v>1451</v>
      </c>
      <c r="E225" s="217" t="s">
        <v>1451</v>
      </c>
      <c r="F225" s="215" t="s">
        <v>1902</v>
      </c>
      <c r="G225" s="217" t="s">
        <v>1451</v>
      </c>
      <c r="H225" s="214">
        <v>17000</v>
      </c>
      <c r="I225" s="215" t="s">
        <v>1667</v>
      </c>
      <c r="J225" s="215" t="s">
        <v>1668</v>
      </c>
    </row>
    <row r="226" spans="2:10" ht="45" x14ac:dyDescent="0.25">
      <c r="B226" s="214">
        <v>218</v>
      </c>
      <c r="C226" s="215" t="s">
        <v>1903</v>
      </c>
      <c r="D226" s="215" t="s">
        <v>1451</v>
      </c>
      <c r="E226" s="217" t="s">
        <v>1451</v>
      </c>
      <c r="F226" s="215" t="s">
        <v>1902</v>
      </c>
      <c r="G226" s="217" t="s">
        <v>1451</v>
      </c>
      <c r="H226" s="214">
        <v>3000</v>
      </c>
      <c r="I226" s="215" t="s">
        <v>1667</v>
      </c>
      <c r="J226" s="215" t="s">
        <v>1668</v>
      </c>
    </row>
    <row r="227" spans="2:10" ht="45" x14ac:dyDescent="0.25">
      <c r="B227" s="214">
        <v>219</v>
      </c>
      <c r="C227" s="215" t="s">
        <v>1904</v>
      </c>
      <c r="D227" s="215" t="s">
        <v>1451</v>
      </c>
      <c r="E227" s="217" t="s">
        <v>1451</v>
      </c>
      <c r="F227" s="215" t="s">
        <v>1902</v>
      </c>
      <c r="G227" s="217" t="s">
        <v>1451</v>
      </c>
      <c r="H227" s="214">
        <v>5000</v>
      </c>
      <c r="I227" s="215" t="s">
        <v>1667</v>
      </c>
      <c r="J227" s="215" t="s">
        <v>1668</v>
      </c>
    </row>
    <row r="228" spans="2:10" ht="45" x14ac:dyDescent="0.25">
      <c r="B228" s="214">
        <v>220</v>
      </c>
      <c r="C228" s="215" t="s">
        <v>1905</v>
      </c>
      <c r="D228" s="215" t="s">
        <v>1451</v>
      </c>
      <c r="E228" s="217" t="s">
        <v>1451</v>
      </c>
      <c r="F228" s="215" t="s">
        <v>1902</v>
      </c>
      <c r="G228" s="217" t="s">
        <v>1451</v>
      </c>
      <c r="H228" s="214">
        <v>7000</v>
      </c>
      <c r="I228" s="215" t="s">
        <v>1667</v>
      </c>
      <c r="J228" s="215" t="s">
        <v>1668</v>
      </c>
    </row>
    <row r="229" spans="2:10" ht="45" x14ac:dyDescent="0.25">
      <c r="B229" s="214">
        <v>221</v>
      </c>
      <c r="C229" s="215" t="s">
        <v>1906</v>
      </c>
      <c r="D229" s="215" t="s">
        <v>1451</v>
      </c>
      <c r="E229" s="217" t="s">
        <v>1451</v>
      </c>
      <c r="F229" s="215" t="s">
        <v>1907</v>
      </c>
      <c r="G229" s="217" t="s">
        <v>1451</v>
      </c>
      <c r="H229" s="214">
        <v>9000</v>
      </c>
      <c r="I229" s="215" t="s">
        <v>1667</v>
      </c>
      <c r="J229" s="215" t="s">
        <v>1668</v>
      </c>
    </row>
    <row r="230" spans="2:10" ht="45" x14ac:dyDescent="0.25">
      <c r="B230" s="214">
        <v>222</v>
      </c>
      <c r="C230" s="215" t="s">
        <v>1908</v>
      </c>
      <c r="D230" s="215" t="s">
        <v>1451</v>
      </c>
      <c r="E230" s="217" t="s">
        <v>1451</v>
      </c>
      <c r="F230" s="215" t="s">
        <v>1909</v>
      </c>
      <c r="G230" s="217" t="s">
        <v>1451</v>
      </c>
      <c r="H230" s="214">
        <v>30000</v>
      </c>
      <c r="I230" s="215" t="s">
        <v>1667</v>
      </c>
      <c r="J230" s="215" t="s">
        <v>1668</v>
      </c>
    </row>
    <row r="231" spans="2:10" ht="45" x14ac:dyDescent="0.25">
      <c r="B231" s="214">
        <v>223</v>
      </c>
      <c r="C231" s="215" t="s">
        <v>1910</v>
      </c>
      <c r="D231" s="215" t="s">
        <v>1451</v>
      </c>
      <c r="E231" s="217" t="s">
        <v>1451</v>
      </c>
      <c r="F231" s="215" t="s">
        <v>1911</v>
      </c>
      <c r="G231" s="217" t="s">
        <v>1451</v>
      </c>
      <c r="H231" s="214">
        <v>2000</v>
      </c>
      <c r="I231" s="215" t="s">
        <v>1667</v>
      </c>
      <c r="J231" s="215" t="s">
        <v>1668</v>
      </c>
    </row>
    <row r="232" spans="2:10" ht="45" x14ac:dyDescent="0.25">
      <c r="B232" s="214">
        <v>224</v>
      </c>
      <c r="C232" s="215" t="s">
        <v>1912</v>
      </c>
      <c r="D232" s="215" t="s">
        <v>1451</v>
      </c>
      <c r="E232" s="217" t="s">
        <v>1451</v>
      </c>
      <c r="F232" s="215" t="s">
        <v>1907</v>
      </c>
      <c r="G232" s="217" t="s">
        <v>1451</v>
      </c>
      <c r="H232" s="214">
        <v>5000</v>
      </c>
      <c r="I232" s="215" t="s">
        <v>1667</v>
      </c>
      <c r="J232" s="215" t="s">
        <v>1668</v>
      </c>
    </row>
    <row r="233" spans="2:10" ht="45" x14ac:dyDescent="0.25">
      <c r="B233" s="214">
        <v>225</v>
      </c>
      <c r="C233" s="215" t="s">
        <v>1913</v>
      </c>
      <c r="D233" s="215" t="s">
        <v>1451</v>
      </c>
      <c r="E233" s="217" t="s">
        <v>1451</v>
      </c>
      <c r="F233" s="215" t="s">
        <v>1914</v>
      </c>
      <c r="G233" s="217" t="s">
        <v>1451</v>
      </c>
      <c r="H233" s="214">
        <v>6000</v>
      </c>
      <c r="I233" s="215" t="s">
        <v>1667</v>
      </c>
      <c r="J233" s="215" t="s">
        <v>1668</v>
      </c>
    </row>
    <row r="234" spans="2:10" ht="45" x14ac:dyDescent="0.25">
      <c r="B234" s="214">
        <v>226</v>
      </c>
      <c r="C234" s="215" t="s">
        <v>1915</v>
      </c>
      <c r="D234" s="215" t="s">
        <v>1451</v>
      </c>
      <c r="E234" s="217" t="s">
        <v>1451</v>
      </c>
      <c r="F234" s="215" t="s">
        <v>1916</v>
      </c>
      <c r="G234" s="217" t="s">
        <v>1451</v>
      </c>
      <c r="H234" s="214">
        <v>8000</v>
      </c>
      <c r="I234" s="215" t="s">
        <v>1667</v>
      </c>
      <c r="J234" s="215" t="s">
        <v>1668</v>
      </c>
    </row>
    <row r="235" spans="2:10" ht="60" x14ac:dyDescent="0.25">
      <c r="B235" s="214">
        <v>227</v>
      </c>
      <c r="C235" s="215" t="s">
        <v>1917</v>
      </c>
      <c r="D235" s="215" t="s">
        <v>1451</v>
      </c>
      <c r="E235" s="217" t="s">
        <v>1451</v>
      </c>
      <c r="F235" s="215" t="s">
        <v>1918</v>
      </c>
      <c r="G235" s="217" t="s">
        <v>1451</v>
      </c>
      <c r="H235" s="214">
        <v>8000</v>
      </c>
      <c r="I235" s="215" t="s">
        <v>1667</v>
      </c>
      <c r="J235" s="215" t="s">
        <v>1668</v>
      </c>
    </row>
    <row r="236" spans="2:10" ht="45" x14ac:dyDescent="0.25">
      <c r="B236" s="214">
        <v>228</v>
      </c>
      <c r="C236" s="215" t="s">
        <v>1919</v>
      </c>
      <c r="D236" s="215" t="s">
        <v>1451</v>
      </c>
      <c r="E236" s="217" t="s">
        <v>1451</v>
      </c>
      <c r="F236" s="215" t="s">
        <v>1920</v>
      </c>
      <c r="G236" s="217" t="s">
        <v>1451</v>
      </c>
      <c r="H236" s="214">
        <v>5000</v>
      </c>
      <c r="I236" s="215" t="s">
        <v>1667</v>
      </c>
      <c r="J236" s="215" t="s">
        <v>1668</v>
      </c>
    </row>
    <row r="237" spans="2:10" ht="45" x14ac:dyDescent="0.25">
      <c r="B237" s="214">
        <v>229</v>
      </c>
      <c r="C237" s="215" t="s">
        <v>1921</v>
      </c>
      <c r="D237" s="215" t="s">
        <v>1451</v>
      </c>
      <c r="E237" s="217" t="s">
        <v>1451</v>
      </c>
      <c r="F237" s="215" t="s">
        <v>1920</v>
      </c>
      <c r="G237" s="217" t="s">
        <v>1451</v>
      </c>
      <c r="H237" s="214">
        <v>7000</v>
      </c>
      <c r="I237" s="215" t="s">
        <v>1667</v>
      </c>
      <c r="J237" s="215" t="s">
        <v>1668</v>
      </c>
    </row>
    <row r="238" spans="2:10" ht="45" x14ac:dyDescent="0.25">
      <c r="B238" s="214">
        <v>230</v>
      </c>
      <c r="C238" s="215" t="s">
        <v>1922</v>
      </c>
      <c r="D238" s="215" t="s">
        <v>1451</v>
      </c>
      <c r="E238" s="217" t="s">
        <v>1451</v>
      </c>
      <c r="F238" s="215" t="s">
        <v>1923</v>
      </c>
      <c r="G238" s="217" t="s">
        <v>1451</v>
      </c>
      <c r="H238" s="214">
        <v>3000</v>
      </c>
      <c r="I238" s="215" t="s">
        <v>1667</v>
      </c>
      <c r="J238" s="215" t="s">
        <v>1668</v>
      </c>
    </row>
    <row r="239" spans="2:10" ht="45" x14ac:dyDescent="0.25">
      <c r="B239" s="214">
        <v>231</v>
      </c>
      <c r="C239" s="215" t="s">
        <v>1924</v>
      </c>
      <c r="D239" s="215" t="s">
        <v>1451</v>
      </c>
      <c r="E239" s="217" t="s">
        <v>1451</v>
      </c>
      <c r="F239" s="215" t="s">
        <v>1923</v>
      </c>
      <c r="G239" s="217" t="s">
        <v>1451</v>
      </c>
      <c r="H239" s="214">
        <v>1000</v>
      </c>
      <c r="I239" s="215" t="s">
        <v>1667</v>
      </c>
      <c r="J239" s="215" t="s">
        <v>1668</v>
      </c>
    </row>
    <row r="240" spans="2:10" ht="45" x14ac:dyDescent="0.25">
      <c r="B240" s="214">
        <v>232</v>
      </c>
      <c r="C240" s="215" t="s">
        <v>1941</v>
      </c>
      <c r="D240" s="215" t="s">
        <v>1451</v>
      </c>
      <c r="E240" s="217" t="s">
        <v>1451</v>
      </c>
      <c r="F240" s="215" t="s">
        <v>1942</v>
      </c>
      <c r="G240" s="217" t="s">
        <v>1451</v>
      </c>
      <c r="H240" s="214">
        <v>1500</v>
      </c>
      <c r="I240" s="215" t="s">
        <v>1667</v>
      </c>
      <c r="J240" s="215" t="s">
        <v>1668</v>
      </c>
    </row>
    <row r="241" spans="2:10" ht="60" x14ac:dyDescent="0.25">
      <c r="B241" s="214">
        <v>233</v>
      </c>
      <c r="C241" s="215" t="s">
        <v>1943</v>
      </c>
      <c r="D241" s="215" t="s">
        <v>1451</v>
      </c>
      <c r="E241" s="217" t="s">
        <v>1451</v>
      </c>
      <c r="F241" s="215" t="s">
        <v>1944</v>
      </c>
      <c r="G241" s="217" t="s">
        <v>1451</v>
      </c>
      <c r="H241" s="214">
        <v>13000</v>
      </c>
      <c r="I241" s="215" t="s">
        <v>1667</v>
      </c>
      <c r="J241" s="215" t="s">
        <v>1668</v>
      </c>
    </row>
    <row r="242" spans="2:10" ht="45" x14ac:dyDescent="0.25">
      <c r="B242" s="214">
        <v>234</v>
      </c>
      <c r="C242" s="215" t="s">
        <v>1945</v>
      </c>
      <c r="D242" s="215" t="s">
        <v>1451</v>
      </c>
      <c r="E242" s="217" t="s">
        <v>1451</v>
      </c>
      <c r="F242" s="215" t="s">
        <v>1944</v>
      </c>
      <c r="G242" s="217" t="s">
        <v>1451</v>
      </c>
      <c r="H242" s="214">
        <v>8000</v>
      </c>
      <c r="I242" s="215" t="s">
        <v>1667</v>
      </c>
      <c r="J242" s="215" t="s">
        <v>1668</v>
      </c>
    </row>
    <row r="243" spans="2:10" ht="45" x14ac:dyDescent="0.25">
      <c r="B243" s="214">
        <v>235</v>
      </c>
      <c r="C243" s="215" t="s">
        <v>1946</v>
      </c>
      <c r="D243" s="215" t="s">
        <v>1451</v>
      </c>
      <c r="E243" s="217" t="s">
        <v>1451</v>
      </c>
      <c r="F243" s="215" t="s">
        <v>1944</v>
      </c>
      <c r="G243" s="217" t="s">
        <v>1451</v>
      </c>
      <c r="H243" s="214">
        <v>6000</v>
      </c>
      <c r="I243" s="215" t="s">
        <v>1667</v>
      </c>
      <c r="J243" s="215" t="s">
        <v>1668</v>
      </c>
    </row>
    <row r="244" spans="2:10" ht="45" x14ac:dyDescent="0.25">
      <c r="B244" s="214">
        <v>236</v>
      </c>
      <c r="C244" s="215" t="s">
        <v>1947</v>
      </c>
      <c r="D244" s="215" t="s">
        <v>1451</v>
      </c>
      <c r="E244" s="217" t="s">
        <v>1451</v>
      </c>
      <c r="F244" s="215" t="s">
        <v>1948</v>
      </c>
      <c r="G244" s="217" t="s">
        <v>1451</v>
      </c>
      <c r="H244" s="214">
        <v>17000</v>
      </c>
      <c r="I244" s="215" t="s">
        <v>1667</v>
      </c>
      <c r="J244" s="215" t="s">
        <v>1668</v>
      </c>
    </row>
    <row r="245" spans="2:10" ht="45" x14ac:dyDescent="0.25">
      <c r="B245" s="214">
        <v>237</v>
      </c>
      <c r="C245" s="215" t="s">
        <v>1949</v>
      </c>
      <c r="D245" s="215" t="s">
        <v>1451</v>
      </c>
      <c r="E245" s="217" t="s">
        <v>1451</v>
      </c>
      <c r="F245" s="215" t="s">
        <v>1950</v>
      </c>
      <c r="G245" s="217" t="s">
        <v>1451</v>
      </c>
      <c r="H245" s="214">
        <v>10000</v>
      </c>
      <c r="I245" s="215" t="s">
        <v>1667</v>
      </c>
      <c r="J245" s="215" t="s">
        <v>1668</v>
      </c>
    </row>
    <row r="246" spans="2:10" ht="45" x14ac:dyDescent="0.25">
      <c r="B246" s="214">
        <v>238</v>
      </c>
      <c r="C246" s="215" t="s">
        <v>1951</v>
      </c>
      <c r="D246" s="215" t="s">
        <v>1451</v>
      </c>
      <c r="E246" s="217" t="s">
        <v>1451</v>
      </c>
      <c r="F246" s="215" t="s">
        <v>1950</v>
      </c>
      <c r="G246" s="217" t="s">
        <v>1451</v>
      </c>
      <c r="H246" s="214">
        <v>50000</v>
      </c>
      <c r="I246" s="215" t="s">
        <v>1667</v>
      </c>
      <c r="J246" s="215" t="s">
        <v>1668</v>
      </c>
    </row>
    <row r="247" spans="2:10" ht="45" x14ac:dyDescent="0.25">
      <c r="B247" s="214">
        <v>239</v>
      </c>
      <c r="C247" s="215" t="s">
        <v>1952</v>
      </c>
      <c r="D247" s="215" t="s">
        <v>1451</v>
      </c>
      <c r="E247" s="217" t="s">
        <v>1451</v>
      </c>
      <c r="F247" s="215" t="s">
        <v>1953</v>
      </c>
      <c r="G247" s="217" t="s">
        <v>1451</v>
      </c>
      <c r="H247" s="214">
        <v>20000</v>
      </c>
      <c r="I247" s="215" t="s">
        <v>1667</v>
      </c>
      <c r="J247" s="215" t="s">
        <v>1668</v>
      </c>
    </row>
    <row r="248" spans="2:10" ht="45" x14ac:dyDescent="0.25">
      <c r="B248" s="214">
        <v>240</v>
      </c>
      <c r="C248" s="215" t="s">
        <v>1954</v>
      </c>
      <c r="D248" s="215" t="s">
        <v>1451</v>
      </c>
      <c r="E248" s="217" t="s">
        <v>1451</v>
      </c>
      <c r="F248" s="215" t="s">
        <v>1953</v>
      </c>
      <c r="G248" s="217" t="s">
        <v>1451</v>
      </c>
      <c r="H248" s="214">
        <v>12000</v>
      </c>
      <c r="I248" s="215" t="s">
        <v>1667</v>
      </c>
      <c r="J248" s="215" t="s">
        <v>1668</v>
      </c>
    </row>
    <row r="249" spans="2:10" ht="45" x14ac:dyDescent="0.25">
      <c r="B249" s="214">
        <v>241</v>
      </c>
      <c r="C249" s="215" t="s">
        <v>1930</v>
      </c>
      <c r="D249" s="215" t="s">
        <v>1451</v>
      </c>
      <c r="E249" s="217" t="s">
        <v>1451</v>
      </c>
      <c r="F249" s="215" t="s">
        <v>1953</v>
      </c>
      <c r="G249" s="217" t="s">
        <v>1451</v>
      </c>
      <c r="H249" s="214">
        <v>6000</v>
      </c>
      <c r="I249" s="215" t="s">
        <v>1667</v>
      </c>
      <c r="J249" s="215" t="s">
        <v>1668</v>
      </c>
    </row>
    <row r="250" spans="2:10" ht="45" x14ac:dyDescent="0.25">
      <c r="B250" s="214">
        <v>242</v>
      </c>
      <c r="C250" s="215" t="s">
        <v>2026</v>
      </c>
      <c r="D250" s="215" t="s">
        <v>1451</v>
      </c>
      <c r="E250" s="217" t="s">
        <v>1451</v>
      </c>
      <c r="F250" s="215" t="s">
        <v>1953</v>
      </c>
      <c r="G250" s="217" t="s">
        <v>1451</v>
      </c>
      <c r="H250" s="214">
        <v>10000</v>
      </c>
      <c r="I250" s="215" t="s">
        <v>1667</v>
      </c>
      <c r="J250" s="215" t="s">
        <v>1668</v>
      </c>
    </row>
    <row r="251" spans="2:10" ht="45" x14ac:dyDescent="0.25">
      <c r="B251" s="214">
        <v>243</v>
      </c>
      <c r="C251" s="215" t="s">
        <v>2027</v>
      </c>
      <c r="D251" s="215" t="s">
        <v>1451</v>
      </c>
      <c r="E251" s="217" t="s">
        <v>1451</v>
      </c>
      <c r="F251" s="215" t="s">
        <v>1953</v>
      </c>
      <c r="G251" s="217" t="s">
        <v>1451</v>
      </c>
      <c r="H251" s="214">
        <v>15000</v>
      </c>
      <c r="I251" s="215" t="s">
        <v>1667</v>
      </c>
      <c r="J251" s="215" t="s">
        <v>1668</v>
      </c>
    </row>
    <row r="252" spans="2:10" ht="45" x14ac:dyDescent="0.25">
      <c r="B252" s="214">
        <v>244</v>
      </c>
      <c r="C252" s="215" t="s">
        <v>2028</v>
      </c>
      <c r="D252" s="215" t="s">
        <v>1451</v>
      </c>
      <c r="E252" s="217" t="s">
        <v>1451</v>
      </c>
      <c r="F252" s="215" t="s">
        <v>2029</v>
      </c>
      <c r="G252" s="217" t="s">
        <v>1451</v>
      </c>
      <c r="H252" s="214">
        <v>5000</v>
      </c>
      <c r="I252" s="215" t="s">
        <v>1667</v>
      </c>
      <c r="J252" s="215" t="s">
        <v>1668</v>
      </c>
    </row>
    <row r="253" spans="2:10" ht="45" x14ac:dyDescent="0.25">
      <c r="B253" s="214">
        <v>245</v>
      </c>
      <c r="C253" s="215" t="s">
        <v>2030</v>
      </c>
      <c r="D253" s="215" t="s">
        <v>1451</v>
      </c>
      <c r="E253" s="217" t="s">
        <v>1451</v>
      </c>
      <c r="F253" s="215" t="s">
        <v>2031</v>
      </c>
      <c r="G253" s="217" t="s">
        <v>1451</v>
      </c>
      <c r="H253" s="214">
        <v>15000</v>
      </c>
      <c r="I253" s="215" t="s">
        <v>1667</v>
      </c>
      <c r="J253" s="215" t="s">
        <v>1668</v>
      </c>
    </row>
    <row r="254" spans="2:10" ht="45" x14ac:dyDescent="0.25">
      <c r="B254" s="214">
        <v>246</v>
      </c>
      <c r="C254" s="215" t="s">
        <v>2032</v>
      </c>
      <c r="D254" s="215" t="s">
        <v>1451</v>
      </c>
      <c r="E254" s="217" t="s">
        <v>1451</v>
      </c>
      <c r="F254" s="215" t="s">
        <v>2033</v>
      </c>
      <c r="G254" s="217" t="s">
        <v>1451</v>
      </c>
      <c r="H254" s="214">
        <v>15000</v>
      </c>
      <c r="I254" s="215" t="s">
        <v>1667</v>
      </c>
      <c r="J254" s="215" t="s">
        <v>1668</v>
      </c>
    </row>
    <row r="255" spans="2:10" ht="45" x14ac:dyDescent="0.25">
      <c r="B255" s="214">
        <v>247</v>
      </c>
      <c r="C255" s="215" t="s">
        <v>2013</v>
      </c>
      <c r="D255" s="215" t="s">
        <v>1451</v>
      </c>
      <c r="E255" s="217" t="s">
        <v>1451</v>
      </c>
      <c r="F255" s="215" t="s">
        <v>2014</v>
      </c>
      <c r="G255" s="217" t="s">
        <v>1451</v>
      </c>
      <c r="H255" s="214">
        <v>10000</v>
      </c>
      <c r="I255" s="215" t="s">
        <v>1667</v>
      </c>
      <c r="J255" s="215" t="s">
        <v>1668</v>
      </c>
    </row>
    <row r="256" spans="2:10" ht="45" x14ac:dyDescent="0.25">
      <c r="B256" s="214">
        <v>248</v>
      </c>
      <c r="C256" s="215" t="s">
        <v>1984</v>
      </c>
      <c r="D256" s="215" t="s">
        <v>1451</v>
      </c>
      <c r="E256" s="217" t="s">
        <v>1451</v>
      </c>
      <c r="F256" s="215" t="s">
        <v>1985</v>
      </c>
      <c r="G256" s="217" t="s">
        <v>1451</v>
      </c>
      <c r="H256" s="214">
        <v>30000</v>
      </c>
      <c r="I256" s="215" t="s">
        <v>1667</v>
      </c>
      <c r="J256" s="215" t="s">
        <v>1668</v>
      </c>
    </row>
    <row r="257" spans="2:10" ht="60" x14ac:dyDescent="0.25">
      <c r="B257" s="214">
        <v>249</v>
      </c>
      <c r="C257" s="215" t="s">
        <v>2093</v>
      </c>
      <c r="D257" s="215" t="s">
        <v>1451</v>
      </c>
      <c r="E257" s="217" t="s">
        <v>1451</v>
      </c>
      <c r="F257" s="215" t="s">
        <v>2035</v>
      </c>
      <c r="G257" s="217" t="s">
        <v>14</v>
      </c>
      <c r="H257" s="214">
        <v>1420</v>
      </c>
      <c r="I257" s="215" t="s">
        <v>1483</v>
      </c>
      <c r="J257" s="215" t="s">
        <v>2056</v>
      </c>
    </row>
    <row r="258" spans="2:10" ht="60" x14ac:dyDescent="0.25">
      <c r="B258" s="214">
        <v>250</v>
      </c>
      <c r="C258" s="215" t="s">
        <v>2094</v>
      </c>
      <c r="D258" s="215" t="s">
        <v>1451</v>
      </c>
      <c r="E258" s="217" t="s">
        <v>1451</v>
      </c>
      <c r="F258" s="215" t="s">
        <v>2035</v>
      </c>
      <c r="G258" s="217" t="s">
        <v>14</v>
      </c>
      <c r="H258" s="214">
        <v>2994</v>
      </c>
      <c r="I258" s="215" t="s">
        <v>1483</v>
      </c>
      <c r="J258" s="215" t="s">
        <v>2056</v>
      </c>
    </row>
    <row r="259" spans="2:10" ht="60" x14ac:dyDescent="0.25">
      <c r="B259" s="214">
        <v>251</v>
      </c>
      <c r="C259" s="215" t="s">
        <v>2103</v>
      </c>
      <c r="D259" s="215" t="s">
        <v>1451</v>
      </c>
      <c r="E259" s="217" t="s">
        <v>1451</v>
      </c>
      <c r="F259" s="215" t="s">
        <v>2035</v>
      </c>
      <c r="G259" s="217" t="s">
        <v>14</v>
      </c>
      <c r="H259" s="214">
        <v>3025</v>
      </c>
      <c r="I259" s="215" t="s">
        <v>1483</v>
      </c>
      <c r="J259" s="215" t="s">
        <v>2056</v>
      </c>
    </row>
    <row r="260" spans="2:10" ht="45" x14ac:dyDescent="0.25">
      <c r="B260" s="214">
        <v>252</v>
      </c>
      <c r="C260" s="215" t="s">
        <v>2104</v>
      </c>
      <c r="D260" s="215" t="s">
        <v>1451</v>
      </c>
      <c r="E260" s="217" t="s">
        <v>1451</v>
      </c>
      <c r="F260" s="215" t="s">
        <v>599</v>
      </c>
      <c r="G260" s="217" t="s">
        <v>14</v>
      </c>
      <c r="H260" s="214">
        <v>3632</v>
      </c>
      <c r="I260" s="215" t="s">
        <v>1483</v>
      </c>
      <c r="J260" s="215" t="s">
        <v>2045</v>
      </c>
    </row>
    <row r="261" spans="2:10" ht="45" x14ac:dyDescent="0.25">
      <c r="B261" s="214">
        <v>253</v>
      </c>
      <c r="C261" s="215" t="s">
        <v>2105</v>
      </c>
      <c r="D261" s="215" t="s">
        <v>1451</v>
      </c>
      <c r="E261" s="217" t="s">
        <v>1451</v>
      </c>
      <c r="F261" s="215" t="s">
        <v>599</v>
      </c>
      <c r="G261" s="217" t="s">
        <v>14</v>
      </c>
      <c r="H261" s="214">
        <v>12065</v>
      </c>
      <c r="I261" s="215" t="s">
        <v>1483</v>
      </c>
      <c r="J261" s="215" t="s">
        <v>2056</v>
      </c>
    </row>
    <row r="262" spans="2:10" ht="45" x14ac:dyDescent="0.25">
      <c r="B262" s="214">
        <v>254</v>
      </c>
      <c r="C262" s="215" t="s">
        <v>2106</v>
      </c>
      <c r="D262" s="215" t="s">
        <v>1451</v>
      </c>
      <c r="E262" s="217" t="s">
        <v>1451</v>
      </c>
      <c r="F262" s="215" t="s">
        <v>599</v>
      </c>
      <c r="G262" s="217" t="s">
        <v>14</v>
      </c>
      <c r="H262" s="214">
        <v>20756</v>
      </c>
      <c r="I262" s="215" t="s">
        <v>1483</v>
      </c>
      <c r="J262" s="215" t="s">
        <v>2056</v>
      </c>
    </row>
    <row r="263" spans="2:10" ht="45" x14ac:dyDescent="0.25">
      <c r="B263" s="214">
        <v>255</v>
      </c>
      <c r="C263" s="215" t="s">
        <v>2070</v>
      </c>
      <c r="D263" s="215" t="s">
        <v>1317</v>
      </c>
      <c r="E263" s="217" t="s">
        <v>1797</v>
      </c>
      <c r="F263" s="215" t="s">
        <v>2071</v>
      </c>
      <c r="G263" s="217" t="s">
        <v>14</v>
      </c>
      <c r="H263" s="214">
        <v>1482</v>
      </c>
      <c r="I263" s="215" t="s">
        <v>1451</v>
      </c>
      <c r="J263" s="215" t="s">
        <v>1451</v>
      </c>
    </row>
    <row r="264" spans="2:10" x14ac:dyDescent="0.25">
      <c r="B264" s="214">
        <v>256</v>
      </c>
      <c r="C264" s="215" t="s">
        <v>2072</v>
      </c>
      <c r="D264" s="215" t="s">
        <v>1369</v>
      </c>
      <c r="E264" s="217" t="s">
        <v>1797</v>
      </c>
      <c r="F264" s="215" t="s">
        <v>2073</v>
      </c>
      <c r="G264" s="217" t="s">
        <v>14</v>
      </c>
      <c r="H264" s="214">
        <v>3240</v>
      </c>
      <c r="I264" s="215" t="s">
        <v>1451</v>
      </c>
      <c r="J264" s="215" t="s">
        <v>1451</v>
      </c>
    </row>
    <row r="265" spans="2:10" ht="30" x14ac:dyDescent="0.25">
      <c r="B265" s="214">
        <v>257</v>
      </c>
      <c r="C265" s="215" t="s">
        <v>2074</v>
      </c>
      <c r="D265" s="215" t="s">
        <v>1369</v>
      </c>
      <c r="E265" s="217" t="s">
        <v>1797</v>
      </c>
      <c r="F265" s="215" t="s">
        <v>2075</v>
      </c>
      <c r="G265" s="217" t="s">
        <v>12</v>
      </c>
      <c r="H265" s="214">
        <v>6534</v>
      </c>
      <c r="I265" s="215" t="s">
        <v>1451</v>
      </c>
      <c r="J265" s="215" t="s">
        <v>1451</v>
      </c>
    </row>
    <row r="266" spans="2:10" x14ac:dyDescent="0.25">
      <c r="B266" s="214">
        <v>258</v>
      </c>
      <c r="C266" s="215" t="s">
        <v>2076</v>
      </c>
      <c r="D266" s="215" t="s">
        <v>1369</v>
      </c>
      <c r="E266" s="217" t="s">
        <v>1797</v>
      </c>
      <c r="F266" s="215" t="s">
        <v>2077</v>
      </c>
      <c r="G266" s="217" t="s">
        <v>14</v>
      </c>
      <c r="H266" s="214">
        <v>4840</v>
      </c>
      <c r="I266" s="215" t="s">
        <v>1451</v>
      </c>
      <c r="J266" s="215" t="s">
        <v>1451</v>
      </c>
    </row>
    <row r="267" spans="2:10" x14ac:dyDescent="0.25">
      <c r="B267" s="214">
        <v>259</v>
      </c>
      <c r="C267" s="215" t="s">
        <v>2078</v>
      </c>
      <c r="D267" s="215" t="s">
        <v>1369</v>
      </c>
      <c r="E267" s="217" t="s">
        <v>1797</v>
      </c>
      <c r="F267" s="215" t="s">
        <v>2079</v>
      </c>
      <c r="G267" s="217" t="s">
        <v>14</v>
      </c>
      <c r="H267" s="214">
        <v>3046</v>
      </c>
      <c r="I267" s="215" t="s">
        <v>1451</v>
      </c>
      <c r="J267" s="215" t="s">
        <v>1451</v>
      </c>
    </row>
    <row r="268" spans="2:10" ht="30" x14ac:dyDescent="0.25">
      <c r="B268" s="214">
        <v>260</v>
      </c>
      <c r="C268" s="215" t="s">
        <v>2080</v>
      </c>
      <c r="D268" s="215" t="s">
        <v>1369</v>
      </c>
      <c r="E268" s="217" t="s">
        <v>1797</v>
      </c>
      <c r="F268" s="215" t="s">
        <v>2081</v>
      </c>
      <c r="G268" s="217" t="s">
        <v>14</v>
      </c>
      <c r="H268" s="214">
        <v>2443</v>
      </c>
      <c r="I268" s="215" t="s">
        <v>1451</v>
      </c>
      <c r="J268" s="215" t="s">
        <v>1451</v>
      </c>
    </row>
    <row r="269" spans="2:10" ht="30" x14ac:dyDescent="0.25">
      <c r="B269" s="214">
        <v>261</v>
      </c>
      <c r="C269" s="215" t="s">
        <v>2082</v>
      </c>
      <c r="D269" s="215" t="s">
        <v>1369</v>
      </c>
      <c r="E269" s="217" t="s">
        <v>1797</v>
      </c>
      <c r="F269" s="215" t="s">
        <v>2081</v>
      </c>
      <c r="G269" s="217" t="s">
        <v>12</v>
      </c>
      <c r="H269" s="214">
        <v>2494</v>
      </c>
      <c r="I269" s="215" t="s">
        <v>1451</v>
      </c>
      <c r="J269" s="215" t="s">
        <v>1451</v>
      </c>
    </row>
    <row r="270" spans="2:10" ht="30" x14ac:dyDescent="0.25">
      <c r="B270" s="214">
        <v>262</v>
      </c>
      <c r="C270" s="215" t="s">
        <v>1774</v>
      </c>
      <c r="D270" s="215" t="s">
        <v>1451</v>
      </c>
      <c r="E270" s="217" t="s">
        <v>1451</v>
      </c>
      <c r="F270" s="215" t="s">
        <v>2058</v>
      </c>
      <c r="G270" s="217" t="s">
        <v>14</v>
      </c>
      <c r="H270" s="214">
        <v>200</v>
      </c>
      <c r="I270" s="215" t="s">
        <v>1674</v>
      </c>
      <c r="J270" s="215" t="s">
        <v>1776</v>
      </c>
    </row>
    <row r="271" spans="2:10" ht="30" x14ac:dyDescent="0.25">
      <c r="B271" s="214">
        <v>263</v>
      </c>
      <c r="C271" s="215" t="s">
        <v>1777</v>
      </c>
      <c r="D271" s="215" t="s">
        <v>1451</v>
      </c>
      <c r="E271" s="217" t="s">
        <v>1451</v>
      </c>
      <c r="F271" s="215" t="s">
        <v>2059</v>
      </c>
      <c r="G271" s="217" t="s">
        <v>14</v>
      </c>
      <c r="H271" s="214">
        <v>4125</v>
      </c>
      <c r="I271" s="215" t="s">
        <v>1674</v>
      </c>
      <c r="J271" s="215" t="s">
        <v>1776</v>
      </c>
    </row>
    <row r="272" spans="2:10" ht="30" x14ac:dyDescent="0.25">
      <c r="B272" s="214">
        <v>264</v>
      </c>
      <c r="C272" s="215" t="s">
        <v>1778</v>
      </c>
      <c r="D272" s="215" t="s">
        <v>1451</v>
      </c>
      <c r="E272" s="217" t="s">
        <v>1451</v>
      </c>
      <c r="F272" s="215" t="s">
        <v>2058</v>
      </c>
      <c r="G272" s="217" t="s">
        <v>14</v>
      </c>
      <c r="H272" s="214">
        <v>4200</v>
      </c>
      <c r="I272" s="215" t="s">
        <v>1674</v>
      </c>
      <c r="J272" s="215" t="s">
        <v>2060</v>
      </c>
    </row>
    <row r="273" spans="2:10" ht="60" x14ac:dyDescent="0.25">
      <c r="B273" s="214">
        <v>265</v>
      </c>
      <c r="C273" s="215" t="s">
        <v>2049</v>
      </c>
      <c r="D273" s="215" t="s">
        <v>1451</v>
      </c>
      <c r="E273" s="217" t="s">
        <v>1451</v>
      </c>
      <c r="F273" s="215" t="s">
        <v>2035</v>
      </c>
      <c r="G273" s="217" t="s">
        <v>1451</v>
      </c>
      <c r="H273" s="214">
        <v>1000</v>
      </c>
      <c r="I273" s="215" t="s">
        <v>1483</v>
      </c>
      <c r="J273" s="215" t="s">
        <v>2036</v>
      </c>
    </row>
    <row r="274" spans="2:10" ht="60" x14ac:dyDescent="0.25">
      <c r="B274" s="214">
        <v>266</v>
      </c>
      <c r="C274" s="215" t="s">
        <v>2050</v>
      </c>
      <c r="D274" s="215" t="s">
        <v>1451</v>
      </c>
      <c r="E274" s="217" t="s">
        <v>1451</v>
      </c>
      <c r="F274" s="215" t="s">
        <v>2035</v>
      </c>
      <c r="G274" s="217" t="s">
        <v>14</v>
      </c>
      <c r="H274" s="214">
        <v>1000</v>
      </c>
      <c r="I274" s="215" t="s">
        <v>1483</v>
      </c>
      <c r="J274" s="215" t="s">
        <v>2036</v>
      </c>
    </row>
    <row r="275" spans="2:10" ht="60" x14ac:dyDescent="0.25">
      <c r="B275" s="214">
        <v>267</v>
      </c>
      <c r="C275" s="215" t="s">
        <v>2034</v>
      </c>
      <c r="D275" s="215" t="s">
        <v>1451</v>
      </c>
      <c r="E275" s="217" t="s">
        <v>1451</v>
      </c>
      <c r="F275" s="215" t="s">
        <v>2035</v>
      </c>
      <c r="G275" s="217" t="s">
        <v>14</v>
      </c>
      <c r="H275" s="214">
        <v>3000</v>
      </c>
      <c r="I275" s="215" t="s">
        <v>1483</v>
      </c>
      <c r="J275" s="215" t="s">
        <v>2036</v>
      </c>
    </row>
    <row r="276" spans="2:10" ht="75" x14ac:dyDescent="0.25">
      <c r="B276" s="214">
        <v>268</v>
      </c>
      <c r="C276" s="215" t="s">
        <v>2037</v>
      </c>
      <c r="D276" s="215" t="s">
        <v>1451</v>
      </c>
      <c r="E276" s="217" t="s">
        <v>1451</v>
      </c>
      <c r="F276" s="215" t="s">
        <v>2035</v>
      </c>
      <c r="G276" s="217" t="s">
        <v>1451</v>
      </c>
      <c r="H276" s="214">
        <v>15000</v>
      </c>
      <c r="I276" s="215" t="s">
        <v>1483</v>
      </c>
      <c r="J276" s="215" t="s">
        <v>2036</v>
      </c>
    </row>
    <row r="277" spans="2:10" ht="60" x14ac:dyDescent="0.25">
      <c r="B277" s="214">
        <v>269</v>
      </c>
      <c r="C277" s="215" t="s">
        <v>2038</v>
      </c>
      <c r="D277" s="215" t="s">
        <v>1451</v>
      </c>
      <c r="E277" s="217" t="s">
        <v>1451</v>
      </c>
      <c r="F277" s="215" t="s">
        <v>2035</v>
      </c>
      <c r="G277" s="217" t="s">
        <v>14</v>
      </c>
      <c r="H277" s="214">
        <v>1800</v>
      </c>
      <c r="I277" s="215" t="s">
        <v>1483</v>
      </c>
      <c r="J277" s="215" t="s">
        <v>2036</v>
      </c>
    </row>
    <row r="278" spans="2:10" ht="60" x14ac:dyDescent="0.25">
      <c r="B278" s="214">
        <v>270</v>
      </c>
      <c r="C278" s="215" t="s">
        <v>2039</v>
      </c>
      <c r="D278" s="215" t="s">
        <v>1451</v>
      </c>
      <c r="E278" s="217" t="s">
        <v>1451</v>
      </c>
      <c r="F278" s="215" t="s">
        <v>2035</v>
      </c>
      <c r="G278" s="217" t="s">
        <v>14</v>
      </c>
      <c r="H278" s="214">
        <v>18000</v>
      </c>
      <c r="I278" s="215" t="s">
        <v>1483</v>
      </c>
      <c r="J278" s="215" t="s">
        <v>2036</v>
      </c>
    </row>
    <row r="279" spans="2:10" ht="60" x14ac:dyDescent="0.25">
      <c r="B279" s="214">
        <v>271</v>
      </c>
      <c r="C279" s="215" t="s">
        <v>2040</v>
      </c>
      <c r="D279" s="215" t="s">
        <v>1451</v>
      </c>
      <c r="E279" s="217" t="s">
        <v>1451</v>
      </c>
      <c r="F279" s="215" t="s">
        <v>2035</v>
      </c>
      <c r="G279" s="217" t="s">
        <v>1451</v>
      </c>
      <c r="H279" s="214">
        <v>10000</v>
      </c>
      <c r="I279" s="215" t="s">
        <v>1483</v>
      </c>
      <c r="J279" s="215" t="s">
        <v>2036</v>
      </c>
    </row>
    <row r="280" spans="2:10" ht="60" x14ac:dyDescent="0.25">
      <c r="B280" s="214">
        <v>272</v>
      </c>
      <c r="C280" s="215" t="s">
        <v>2041</v>
      </c>
      <c r="D280" s="215" t="s">
        <v>1451</v>
      </c>
      <c r="E280" s="217" t="s">
        <v>1451</v>
      </c>
      <c r="F280" s="215" t="s">
        <v>2035</v>
      </c>
      <c r="G280" s="217" t="s">
        <v>1451</v>
      </c>
      <c r="H280" s="214">
        <v>7000</v>
      </c>
      <c r="I280" s="215" t="s">
        <v>1483</v>
      </c>
      <c r="J280" s="215" t="s">
        <v>2036</v>
      </c>
    </row>
    <row r="281" spans="2:10" ht="60" x14ac:dyDescent="0.25">
      <c r="B281" s="214">
        <v>273</v>
      </c>
      <c r="C281" s="215" t="s">
        <v>2066</v>
      </c>
      <c r="D281" s="215" t="s">
        <v>1451</v>
      </c>
      <c r="E281" s="217" t="s">
        <v>1451</v>
      </c>
      <c r="F281" s="215" t="s">
        <v>2035</v>
      </c>
      <c r="G281" s="217" t="s">
        <v>14</v>
      </c>
      <c r="H281" s="214">
        <v>16500</v>
      </c>
      <c r="I281" s="215" t="s">
        <v>1483</v>
      </c>
      <c r="J281" s="215" t="s">
        <v>2054</v>
      </c>
    </row>
    <row r="282" spans="2:10" ht="60" x14ac:dyDescent="0.25">
      <c r="B282" s="214">
        <v>274</v>
      </c>
      <c r="C282" s="215" t="s">
        <v>2067</v>
      </c>
      <c r="D282" s="215" t="s">
        <v>1451</v>
      </c>
      <c r="E282" s="217" t="s">
        <v>1451</v>
      </c>
      <c r="F282" s="215" t="s">
        <v>2035</v>
      </c>
      <c r="G282" s="217" t="s">
        <v>1451</v>
      </c>
      <c r="H282" s="214">
        <v>20000</v>
      </c>
      <c r="I282" s="215" t="s">
        <v>1483</v>
      </c>
      <c r="J282" s="215" t="s">
        <v>2054</v>
      </c>
    </row>
    <row r="283" spans="2:10" ht="60" x14ac:dyDescent="0.25">
      <c r="B283" s="214">
        <v>275</v>
      </c>
      <c r="C283" s="215" t="s">
        <v>2068</v>
      </c>
      <c r="D283" s="215" t="s">
        <v>1451</v>
      </c>
      <c r="E283" s="217" t="s">
        <v>1451</v>
      </c>
      <c r="F283" s="215" t="s">
        <v>2035</v>
      </c>
      <c r="G283" s="217" t="s">
        <v>14</v>
      </c>
      <c r="H283" s="214">
        <v>19000</v>
      </c>
      <c r="I283" s="215" t="s">
        <v>1483</v>
      </c>
      <c r="J283" s="215" t="s">
        <v>2054</v>
      </c>
    </row>
    <row r="284" spans="2:10" ht="60" x14ac:dyDescent="0.25">
      <c r="B284" s="214">
        <v>276</v>
      </c>
      <c r="C284" s="215" t="s">
        <v>2069</v>
      </c>
      <c r="D284" s="215" t="s">
        <v>1451</v>
      </c>
      <c r="E284" s="217" t="s">
        <v>1451</v>
      </c>
      <c r="F284" s="215" t="s">
        <v>2035</v>
      </c>
      <c r="G284" s="217" t="s">
        <v>14</v>
      </c>
      <c r="H284" s="214">
        <v>35000</v>
      </c>
      <c r="I284" s="215" t="s">
        <v>1483</v>
      </c>
      <c r="J284" s="215" t="s">
        <v>2054</v>
      </c>
    </row>
    <row r="285" spans="2:10" ht="60" x14ac:dyDescent="0.25">
      <c r="B285" s="214">
        <v>277</v>
      </c>
      <c r="C285" s="215" t="s">
        <v>2115</v>
      </c>
      <c r="D285" s="215" t="s">
        <v>1451</v>
      </c>
      <c r="E285" s="217" t="s">
        <v>1451</v>
      </c>
      <c r="F285" s="215" t="s">
        <v>2035</v>
      </c>
      <c r="G285" s="217" t="s">
        <v>1451</v>
      </c>
      <c r="H285" s="214">
        <v>4000</v>
      </c>
      <c r="I285" s="215" t="s">
        <v>1483</v>
      </c>
      <c r="J285" s="215" t="s">
        <v>2116</v>
      </c>
    </row>
    <row r="286" spans="2:10" ht="60" x14ac:dyDescent="0.25">
      <c r="B286" s="214">
        <v>278</v>
      </c>
      <c r="C286" s="215" t="s">
        <v>2117</v>
      </c>
      <c r="D286" s="215" t="s">
        <v>1451</v>
      </c>
      <c r="E286" s="217" t="s">
        <v>1451</v>
      </c>
      <c r="F286" s="215" t="s">
        <v>2035</v>
      </c>
      <c r="G286" s="217" t="s">
        <v>1451</v>
      </c>
      <c r="H286" s="214">
        <v>1500</v>
      </c>
      <c r="I286" s="215" t="s">
        <v>1483</v>
      </c>
      <c r="J286" s="215" t="s">
        <v>2116</v>
      </c>
    </row>
    <row r="287" spans="2:10" ht="60" x14ac:dyDescent="0.25">
      <c r="B287" s="214">
        <v>279</v>
      </c>
      <c r="C287" s="215" t="s">
        <v>2118</v>
      </c>
      <c r="D287" s="215" t="s">
        <v>1451</v>
      </c>
      <c r="E287" s="217" t="s">
        <v>1451</v>
      </c>
      <c r="F287" s="215" t="s">
        <v>2035</v>
      </c>
      <c r="G287" s="217" t="s">
        <v>14</v>
      </c>
      <c r="H287" s="214">
        <v>4000</v>
      </c>
      <c r="I287" s="215" t="s">
        <v>1483</v>
      </c>
      <c r="J287" s="215" t="s">
        <v>2116</v>
      </c>
    </row>
    <row r="288" spans="2:10" ht="60" x14ac:dyDescent="0.25">
      <c r="B288" s="214">
        <v>280</v>
      </c>
      <c r="C288" s="215" t="s">
        <v>2119</v>
      </c>
      <c r="D288" s="215" t="s">
        <v>1451</v>
      </c>
      <c r="E288" s="217" t="s">
        <v>1451</v>
      </c>
      <c r="F288" s="215" t="s">
        <v>2035</v>
      </c>
      <c r="G288" s="217" t="s">
        <v>14</v>
      </c>
      <c r="H288" s="214">
        <v>5000</v>
      </c>
      <c r="I288" s="215" t="s">
        <v>1483</v>
      </c>
      <c r="J288" s="215" t="s">
        <v>2116</v>
      </c>
    </row>
    <row r="289" spans="2:10" ht="60" x14ac:dyDescent="0.25">
      <c r="B289" s="214">
        <v>281</v>
      </c>
      <c r="C289" s="215" t="s">
        <v>2051</v>
      </c>
      <c r="D289" s="215" t="s">
        <v>1451</v>
      </c>
      <c r="E289" s="217" t="s">
        <v>1451</v>
      </c>
      <c r="F289" s="215" t="s">
        <v>2035</v>
      </c>
      <c r="G289" s="217" t="s">
        <v>12</v>
      </c>
      <c r="H289" s="214">
        <v>5000</v>
      </c>
      <c r="I289" s="215" t="s">
        <v>1483</v>
      </c>
      <c r="J289" s="215" t="s">
        <v>2052</v>
      </c>
    </row>
    <row r="290" spans="2:10" ht="60" x14ac:dyDescent="0.25">
      <c r="B290" s="214">
        <v>282</v>
      </c>
      <c r="C290" s="215" t="s">
        <v>2057</v>
      </c>
      <c r="D290" s="215" t="s">
        <v>1451</v>
      </c>
      <c r="E290" s="217" t="s">
        <v>1451</v>
      </c>
      <c r="F290" s="215" t="s">
        <v>2035</v>
      </c>
      <c r="G290" s="217" t="s">
        <v>12</v>
      </c>
      <c r="H290" s="214">
        <v>6000</v>
      </c>
      <c r="I290" s="215" t="s">
        <v>1483</v>
      </c>
      <c r="J290" s="215" t="s">
        <v>2052</v>
      </c>
    </row>
    <row r="291" spans="2:10" ht="60" x14ac:dyDescent="0.25">
      <c r="B291" s="214">
        <v>283</v>
      </c>
      <c r="C291" s="215" t="s">
        <v>2120</v>
      </c>
      <c r="D291" s="215" t="s">
        <v>1451</v>
      </c>
      <c r="E291" s="217" t="s">
        <v>1451</v>
      </c>
      <c r="F291" s="215" t="s">
        <v>2035</v>
      </c>
      <c r="G291" s="217" t="s">
        <v>118</v>
      </c>
      <c r="H291" s="214">
        <v>9000</v>
      </c>
      <c r="I291" s="215" t="s">
        <v>1483</v>
      </c>
      <c r="J291" s="215" t="s">
        <v>2052</v>
      </c>
    </row>
    <row r="292" spans="2:10" ht="60" x14ac:dyDescent="0.25">
      <c r="B292" s="214">
        <v>284</v>
      </c>
      <c r="C292" s="215" t="s">
        <v>2091</v>
      </c>
      <c r="D292" s="215" t="s">
        <v>1451</v>
      </c>
      <c r="E292" s="217" t="s">
        <v>1451</v>
      </c>
      <c r="F292" s="215" t="s">
        <v>2035</v>
      </c>
      <c r="G292" s="217" t="s">
        <v>14</v>
      </c>
      <c r="H292" s="214">
        <v>2313</v>
      </c>
      <c r="I292" s="215" t="s">
        <v>1483</v>
      </c>
      <c r="J292" s="215" t="s">
        <v>2056</v>
      </c>
    </row>
    <row r="293" spans="2:10" ht="60" x14ac:dyDescent="0.25">
      <c r="B293" s="214">
        <v>285</v>
      </c>
      <c r="C293" s="215" t="s">
        <v>2092</v>
      </c>
      <c r="D293" s="215" t="s">
        <v>1451</v>
      </c>
      <c r="E293" s="217" t="s">
        <v>1451</v>
      </c>
      <c r="F293" s="215" t="s">
        <v>2035</v>
      </c>
      <c r="G293" s="217" t="s">
        <v>14</v>
      </c>
      <c r="H293" s="214">
        <v>1996</v>
      </c>
      <c r="I293" s="215" t="s">
        <v>1483</v>
      </c>
      <c r="J293" s="215" t="s">
        <v>2056</v>
      </c>
    </row>
    <row r="294" spans="2:10" ht="60" x14ac:dyDescent="0.25">
      <c r="B294" s="214">
        <v>286</v>
      </c>
      <c r="C294" s="215" t="s">
        <v>2097</v>
      </c>
      <c r="D294" s="215" t="s">
        <v>1451</v>
      </c>
      <c r="E294" s="217" t="s">
        <v>1451</v>
      </c>
      <c r="F294" s="215" t="s">
        <v>2035</v>
      </c>
      <c r="G294" s="217" t="s">
        <v>14</v>
      </c>
      <c r="H294" s="214">
        <v>7707</v>
      </c>
      <c r="I294" s="215" t="s">
        <v>1483</v>
      </c>
      <c r="J294" s="215" t="s">
        <v>2056</v>
      </c>
    </row>
    <row r="295" spans="2:10" ht="60" x14ac:dyDescent="0.25">
      <c r="B295" s="214">
        <v>287</v>
      </c>
      <c r="C295" s="215" t="s">
        <v>2098</v>
      </c>
      <c r="D295" s="215" t="s">
        <v>1451</v>
      </c>
      <c r="E295" s="217" t="s">
        <v>1451</v>
      </c>
      <c r="F295" s="215" t="s">
        <v>2035</v>
      </c>
      <c r="G295" s="217" t="s">
        <v>14</v>
      </c>
      <c r="H295" s="214">
        <v>4935</v>
      </c>
      <c r="I295" s="215" t="s">
        <v>1483</v>
      </c>
      <c r="J295" s="215" t="s">
        <v>2056</v>
      </c>
    </row>
    <row r="296" spans="2:10" ht="60" x14ac:dyDescent="0.25">
      <c r="B296" s="214">
        <v>288</v>
      </c>
      <c r="C296" s="215" t="s">
        <v>2099</v>
      </c>
      <c r="D296" s="215" t="s">
        <v>1451</v>
      </c>
      <c r="E296" s="217" t="s">
        <v>1451</v>
      </c>
      <c r="F296" s="215" t="s">
        <v>2035</v>
      </c>
      <c r="G296" s="217" t="s">
        <v>14</v>
      </c>
      <c r="H296" s="214">
        <v>3267</v>
      </c>
      <c r="I296" s="215" t="s">
        <v>1483</v>
      </c>
      <c r="J296" s="215" t="s">
        <v>2056</v>
      </c>
    </row>
    <row r="297" spans="2:10" ht="60" x14ac:dyDescent="0.25">
      <c r="B297" s="214">
        <v>289</v>
      </c>
      <c r="C297" s="215" t="s">
        <v>2100</v>
      </c>
      <c r="D297" s="215" t="s">
        <v>1451</v>
      </c>
      <c r="E297" s="217" t="s">
        <v>1451</v>
      </c>
      <c r="F297" s="215" t="s">
        <v>2035</v>
      </c>
      <c r="G297" s="217" t="s">
        <v>14</v>
      </c>
      <c r="H297" s="214">
        <v>1270</v>
      </c>
      <c r="I297" s="215" t="s">
        <v>1483</v>
      </c>
      <c r="J297" s="215" t="s">
        <v>2056</v>
      </c>
    </row>
    <row r="298" spans="2:10" ht="60" x14ac:dyDescent="0.25">
      <c r="B298" s="214">
        <v>290</v>
      </c>
      <c r="C298" s="215" t="s">
        <v>2101</v>
      </c>
      <c r="D298" s="215" t="s">
        <v>1451</v>
      </c>
      <c r="E298" s="217" t="s">
        <v>1451</v>
      </c>
      <c r="F298" s="215" t="s">
        <v>2035</v>
      </c>
      <c r="G298" s="217" t="s">
        <v>14</v>
      </c>
      <c r="H298" s="214">
        <v>2520</v>
      </c>
      <c r="I298" s="215" t="s">
        <v>1483</v>
      </c>
      <c r="J298" s="215" t="s">
        <v>2056</v>
      </c>
    </row>
    <row r="299" spans="2:10" ht="60" x14ac:dyDescent="0.25">
      <c r="B299" s="214">
        <v>291</v>
      </c>
      <c r="C299" s="215" t="s">
        <v>2102</v>
      </c>
      <c r="D299" s="215" t="s">
        <v>1451</v>
      </c>
      <c r="E299" s="217" t="s">
        <v>1451</v>
      </c>
      <c r="F299" s="215" t="s">
        <v>2035</v>
      </c>
      <c r="G299" s="217" t="s">
        <v>14</v>
      </c>
      <c r="H299" s="214">
        <v>4420</v>
      </c>
      <c r="I299" s="215" t="s">
        <v>1483</v>
      </c>
      <c r="J299" s="215" t="s">
        <v>2056</v>
      </c>
    </row>
    <row r="300" spans="2:10" ht="60" x14ac:dyDescent="0.25">
      <c r="B300" s="214">
        <v>292</v>
      </c>
      <c r="C300" s="215" t="s">
        <v>2083</v>
      </c>
      <c r="D300" s="215" t="s">
        <v>1451</v>
      </c>
      <c r="E300" s="217" t="s">
        <v>1451</v>
      </c>
      <c r="F300" s="215" t="s">
        <v>2035</v>
      </c>
      <c r="G300" s="217" t="s">
        <v>14</v>
      </c>
      <c r="H300" s="214">
        <v>10407</v>
      </c>
      <c r="I300" s="215" t="s">
        <v>1483</v>
      </c>
      <c r="J300" s="215" t="s">
        <v>2056</v>
      </c>
    </row>
    <row r="301" spans="2:10" ht="60" x14ac:dyDescent="0.25">
      <c r="B301" s="214">
        <v>293</v>
      </c>
      <c r="C301" s="215" t="s">
        <v>2084</v>
      </c>
      <c r="D301" s="215" t="s">
        <v>1451</v>
      </c>
      <c r="E301" s="217" t="s">
        <v>1451</v>
      </c>
      <c r="F301" s="215" t="s">
        <v>2035</v>
      </c>
      <c r="G301" s="217" t="s">
        <v>14</v>
      </c>
      <c r="H301" s="214">
        <v>5189</v>
      </c>
      <c r="I301" s="215" t="s">
        <v>1483</v>
      </c>
      <c r="J301" s="215" t="s">
        <v>2056</v>
      </c>
    </row>
    <row r="302" spans="2:10" ht="60" x14ac:dyDescent="0.25">
      <c r="B302" s="214">
        <v>294</v>
      </c>
      <c r="C302" s="215" t="s">
        <v>2055</v>
      </c>
      <c r="D302" s="215" t="s">
        <v>1451</v>
      </c>
      <c r="E302" s="217" t="s">
        <v>1451</v>
      </c>
      <c r="F302" s="215" t="s">
        <v>2035</v>
      </c>
      <c r="G302" s="217" t="s">
        <v>14</v>
      </c>
      <c r="H302" s="214">
        <v>10316</v>
      </c>
      <c r="I302" s="215" t="s">
        <v>1483</v>
      </c>
      <c r="J302" s="215" t="s">
        <v>2056</v>
      </c>
    </row>
    <row r="303" spans="2:10" ht="60" x14ac:dyDescent="0.25">
      <c r="B303" s="214">
        <v>295</v>
      </c>
      <c r="C303" s="215" t="s">
        <v>2085</v>
      </c>
      <c r="D303" s="215" t="s">
        <v>1451</v>
      </c>
      <c r="E303" s="217" t="s">
        <v>1451</v>
      </c>
      <c r="F303" s="215" t="s">
        <v>2035</v>
      </c>
      <c r="G303" s="217" t="s">
        <v>14</v>
      </c>
      <c r="H303" s="214">
        <v>1149</v>
      </c>
      <c r="I303" s="215" t="s">
        <v>1483</v>
      </c>
      <c r="J303" s="215" t="s">
        <v>2056</v>
      </c>
    </row>
    <row r="304" spans="2:10" ht="60" x14ac:dyDescent="0.25">
      <c r="B304" s="214">
        <v>296</v>
      </c>
      <c r="C304" s="215" t="s">
        <v>2086</v>
      </c>
      <c r="D304" s="215" t="s">
        <v>1451</v>
      </c>
      <c r="E304" s="217" t="s">
        <v>1451</v>
      </c>
      <c r="F304" s="215" t="s">
        <v>2035</v>
      </c>
      <c r="G304" s="217" t="s">
        <v>14</v>
      </c>
      <c r="H304" s="214">
        <v>2239</v>
      </c>
      <c r="I304" s="215" t="s">
        <v>1483</v>
      </c>
      <c r="J304" s="215" t="s">
        <v>2056</v>
      </c>
    </row>
    <row r="305" spans="2:10" ht="60" x14ac:dyDescent="0.25">
      <c r="B305" s="214">
        <v>297</v>
      </c>
      <c r="C305" s="215" t="s">
        <v>2087</v>
      </c>
      <c r="D305" s="215" t="s">
        <v>1451</v>
      </c>
      <c r="E305" s="217" t="s">
        <v>1451</v>
      </c>
      <c r="F305" s="215" t="s">
        <v>2035</v>
      </c>
      <c r="G305" s="217" t="s">
        <v>14</v>
      </c>
      <c r="H305" s="214">
        <v>2511</v>
      </c>
      <c r="I305" s="215" t="s">
        <v>1483</v>
      </c>
      <c r="J305" s="215" t="s">
        <v>2056</v>
      </c>
    </row>
    <row r="306" spans="2:10" ht="60" x14ac:dyDescent="0.25">
      <c r="B306" s="214">
        <v>298</v>
      </c>
      <c r="C306" s="215" t="s">
        <v>2088</v>
      </c>
      <c r="D306" s="215" t="s">
        <v>1451</v>
      </c>
      <c r="E306" s="217" t="s">
        <v>1451</v>
      </c>
      <c r="F306" s="215" t="s">
        <v>2035</v>
      </c>
      <c r="G306" s="217" t="s">
        <v>14</v>
      </c>
      <c r="H306" s="214">
        <v>13965</v>
      </c>
      <c r="I306" s="215" t="s">
        <v>1483</v>
      </c>
      <c r="J306" s="215" t="s">
        <v>2056</v>
      </c>
    </row>
    <row r="307" spans="2:10" ht="60" x14ac:dyDescent="0.25">
      <c r="B307" s="214">
        <v>299</v>
      </c>
      <c r="C307" s="215" t="s">
        <v>2089</v>
      </c>
      <c r="D307" s="215" t="s">
        <v>1451</v>
      </c>
      <c r="E307" s="217" t="s">
        <v>1451</v>
      </c>
      <c r="F307" s="215" t="s">
        <v>2035</v>
      </c>
      <c r="G307" s="217" t="s">
        <v>14</v>
      </c>
      <c r="H307" s="214">
        <v>1722</v>
      </c>
      <c r="I307" s="215" t="s">
        <v>1483</v>
      </c>
      <c r="J307" s="215" t="s">
        <v>2090</v>
      </c>
    </row>
    <row r="308" spans="2:10" ht="60" x14ac:dyDescent="0.25">
      <c r="B308" s="214">
        <v>300</v>
      </c>
      <c r="C308" s="215" t="s">
        <v>2064</v>
      </c>
      <c r="D308" s="215" t="s">
        <v>1451</v>
      </c>
      <c r="E308" s="217" t="s">
        <v>1451</v>
      </c>
      <c r="F308" s="215" t="s">
        <v>2035</v>
      </c>
      <c r="G308" s="217" t="s">
        <v>14</v>
      </c>
      <c r="H308" s="214">
        <v>2000</v>
      </c>
      <c r="I308" s="215" t="s">
        <v>1483</v>
      </c>
      <c r="J308" s="215" t="s">
        <v>2054</v>
      </c>
    </row>
    <row r="309" spans="2:10" ht="60" x14ac:dyDescent="0.25">
      <c r="B309" s="214">
        <v>301</v>
      </c>
      <c r="C309" s="215" t="s">
        <v>50</v>
      </c>
      <c r="D309" s="215" t="s">
        <v>1451</v>
      </c>
      <c r="E309" s="217" t="s">
        <v>1451</v>
      </c>
      <c r="F309" s="215" t="s">
        <v>2035</v>
      </c>
      <c r="G309" s="217" t="s">
        <v>14</v>
      </c>
      <c r="H309" s="214">
        <v>5000</v>
      </c>
      <c r="I309" s="215" t="s">
        <v>1483</v>
      </c>
      <c r="J309" s="215" t="s">
        <v>2054</v>
      </c>
    </row>
    <row r="310" spans="2:10" ht="60" x14ac:dyDescent="0.25">
      <c r="B310" s="214">
        <v>302</v>
      </c>
      <c r="C310" s="215" t="s">
        <v>2065</v>
      </c>
      <c r="D310" s="215" t="s">
        <v>1451</v>
      </c>
      <c r="E310" s="217" t="s">
        <v>1451</v>
      </c>
      <c r="F310" s="215" t="s">
        <v>2035</v>
      </c>
      <c r="G310" s="217" t="s">
        <v>1451</v>
      </c>
      <c r="H310" s="214">
        <v>9000</v>
      </c>
      <c r="I310" s="215" t="s">
        <v>1483</v>
      </c>
      <c r="J310" s="215" t="s">
        <v>2054</v>
      </c>
    </row>
    <row r="311" spans="2:10" ht="60" x14ac:dyDescent="0.25">
      <c r="B311" s="214">
        <v>303</v>
      </c>
      <c r="C311" s="215" t="s">
        <v>2061</v>
      </c>
      <c r="D311" s="215" t="s">
        <v>1451</v>
      </c>
      <c r="E311" s="217" t="s">
        <v>1451</v>
      </c>
      <c r="F311" s="215" t="s">
        <v>2035</v>
      </c>
      <c r="G311" s="217" t="s">
        <v>14</v>
      </c>
      <c r="H311" s="214">
        <v>1025</v>
      </c>
      <c r="I311" s="215" t="s">
        <v>1483</v>
      </c>
      <c r="J311" s="215" t="s">
        <v>2056</v>
      </c>
    </row>
    <row r="312" spans="2:10" ht="60" x14ac:dyDescent="0.25">
      <c r="B312" s="214">
        <v>304</v>
      </c>
      <c r="C312" s="215" t="s">
        <v>2062</v>
      </c>
      <c r="D312" s="215" t="s">
        <v>1451</v>
      </c>
      <c r="E312" s="217" t="s">
        <v>1451</v>
      </c>
      <c r="F312" s="215" t="s">
        <v>2035</v>
      </c>
      <c r="G312" s="217" t="s">
        <v>14</v>
      </c>
      <c r="H312" s="214">
        <v>9229</v>
      </c>
      <c r="I312" s="215" t="s">
        <v>1483</v>
      </c>
      <c r="J312" s="215" t="s">
        <v>2056</v>
      </c>
    </row>
    <row r="313" spans="2:10" ht="60" x14ac:dyDescent="0.25">
      <c r="B313" s="214">
        <v>305</v>
      </c>
      <c r="C313" s="215" t="s">
        <v>2109</v>
      </c>
      <c r="D313" s="215" t="s">
        <v>1451</v>
      </c>
      <c r="E313" s="217" t="s">
        <v>1451</v>
      </c>
      <c r="F313" s="215" t="s">
        <v>2035</v>
      </c>
      <c r="G313" s="217" t="s">
        <v>12</v>
      </c>
      <c r="H313" s="214">
        <v>683</v>
      </c>
      <c r="I313" s="215" t="s">
        <v>1483</v>
      </c>
      <c r="J313" s="215" t="s">
        <v>2056</v>
      </c>
    </row>
    <row r="314" spans="2:10" ht="60" x14ac:dyDescent="0.25">
      <c r="B314" s="214">
        <v>306</v>
      </c>
      <c r="C314" s="215" t="s">
        <v>2110</v>
      </c>
      <c r="D314" s="215" t="s">
        <v>1451</v>
      </c>
      <c r="E314" s="217" t="s">
        <v>1451</v>
      </c>
      <c r="F314" s="215" t="s">
        <v>2035</v>
      </c>
      <c r="G314" s="217" t="s">
        <v>12</v>
      </c>
      <c r="H314" s="214">
        <v>1093</v>
      </c>
      <c r="I314" s="215" t="s">
        <v>1483</v>
      </c>
      <c r="J314" s="215" t="s">
        <v>2056</v>
      </c>
    </row>
    <row r="315" spans="2:10" ht="60" x14ac:dyDescent="0.25">
      <c r="B315" s="214">
        <v>307</v>
      </c>
      <c r="C315" s="215" t="s">
        <v>2111</v>
      </c>
      <c r="D315" s="215" t="s">
        <v>1451</v>
      </c>
      <c r="E315" s="217" t="s">
        <v>1451</v>
      </c>
      <c r="F315" s="215" t="s">
        <v>2035</v>
      </c>
      <c r="G315" s="217" t="s">
        <v>12</v>
      </c>
      <c r="H315" s="214">
        <v>1230</v>
      </c>
      <c r="I315" s="215" t="s">
        <v>1483</v>
      </c>
      <c r="J315" s="215" t="s">
        <v>2056</v>
      </c>
    </row>
    <row r="316" spans="2:10" ht="60" x14ac:dyDescent="0.25">
      <c r="B316" s="214">
        <v>308</v>
      </c>
      <c r="C316" s="215" t="s">
        <v>2112</v>
      </c>
      <c r="D316" s="215" t="s">
        <v>1451</v>
      </c>
      <c r="E316" s="217" t="s">
        <v>1451</v>
      </c>
      <c r="F316" s="215" t="s">
        <v>2035</v>
      </c>
      <c r="G316" s="217" t="s">
        <v>14</v>
      </c>
      <c r="H316" s="214">
        <v>20509</v>
      </c>
      <c r="I316" s="215" t="s">
        <v>1483</v>
      </c>
      <c r="J316" s="215" t="s">
        <v>2056</v>
      </c>
    </row>
    <row r="317" spans="2:10" ht="60" x14ac:dyDescent="0.25">
      <c r="B317" s="214">
        <v>309</v>
      </c>
      <c r="C317" s="215" t="s">
        <v>2095</v>
      </c>
      <c r="D317" s="215" t="s">
        <v>1451</v>
      </c>
      <c r="E317" s="217" t="s">
        <v>1451</v>
      </c>
      <c r="F317" s="215" t="s">
        <v>2035</v>
      </c>
      <c r="G317" s="217" t="s">
        <v>14</v>
      </c>
      <c r="H317" s="214">
        <v>11963</v>
      </c>
      <c r="I317" s="215" t="s">
        <v>1483</v>
      </c>
      <c r="J317" s="215" t="s">
        <v>2056</v>
      </c>
    </row>
    <row r="318" spans="2:10" ht="60" x14ac:dyDescent="0.25">
      <c r="B318" s="214">
        <v>310</v>
      </c>
      <c r="C318" s="215" t="s">
        <v>2096</v>
      </c>
      <c r="D318" s="215" t="s">
        <v>1451</v>
      </c>
      <c r="E318" s="217" t="s">
        <v>1451</v>
      </c>
      <c r="F318" s="215" t="s">
        <v>2035</v>
      </c>
      <c r="G318" s="217" t="s">
        <v>14</v>
      </c>
      <c r="H318" s="214">
        <v>4297</v>
      </c>
      <c r="I318" s="215" t="s">
        <v>1483</v>
      </c>
      <c r="J318" s="215" t="s">
        <v>2056</v>
      </c>
    </row>
    <row r="319" spans="2:10" ht="75" x14ac:dyDescent="0.25">
      <c r="B319" s="214">
        <v>311</v>
      </c>
      <c r="C319" s="215" t="s">
        <v>2042</v>
      </c>
      <c r="D319" s="215" t="s">
        <v>1451</v>
      </c>
      <c r="E319" s="217" t="s">
        <v>1451</v>
      </c>
      <c r="F319" s="215" t="s">
        <v>2035</v>
      </c>
      <c r="G319" s="217" t="s">
        <v>12</v>
      </c>
      <c r="H319" s="214">
        <v>1500</v>
      </c>
      <c r="I319" s="215" t="s">
        <v>1483</v>
      </c>
      <c r="J319" s="215" t="s">
        <v>2043</v>
      </c>
    </row>
    <row r="320" spans="2:10" ht="60" x14ac:dyDescent="0.25">
      <c r="B320" s="214">
        <v>312</v>
      </c>
      <c r="C320" s="215" t="s">
        <v>2044</v>
      </c>
      <c r="D320" s="215" t="s">
        <v>1451</v>
      </c>
      <c r="E320" s="217" t="s">
        <v>1451</v>
      </c>
      <c r="F320" s="215" t="s">
        <v>2035</v>
      </c>
      <c r="G320" s="217" t="s">
        <v>14</v>
      </c>
      <c r="H320" s="214">
        <v>76774</v>
      </c>
      <c r="I320" s="215" t="s">
        <v>1483</v>
      </c>
      <c r="J320" s="215" t="s">
        <v>2045</v>
      </c>
    </row>
    <row r="321" spans="2:10" ht="45" x14ac:dyDescent="0.25">
      <c r="B321" s="214">
        <v>313</v>
      </c>
      <c r="C321" s="215" t="s">
        <v>2046</v>
      </c>
      <c r="D321" s="215" t="s">
        <v>1451</v>
      </c>
      <c r="E321" s="217" t="s">
        <v>1451</v>
      </c>
      <c r="F321" s="215" t="s">
        <v>2047</v>
      </c>
      <c r="G321" s="217" t="s">
        <v>14</v>
      </c>
      <c r="H321" s="214">
        <v>11500</v>
      </c>
      <c r="I321" s="215" t="s">
        <v>1483</v>
      </c>
      <c r="J321" s="215" t="s">
        <v>2036</v>
      </c>
    </row>
    <row r="322" spans="2:10" ht="60" x14ac:dyDescent="0.25">
      <c r="B322" s="214">
        <v>314</v>
      </c>
      <c r="C322" s="215" t="s">
        <v>2048</v>
      </c>
      <c r="D322" s="215" t="s">
        <v>1451</v>
      </c>
      <c r="E322" s="217" t="s">
        <v>1451</v>
      </c>
      <c r="F322" s="215" t="s">
        <v>2035</v>
      </c>
      <c r="G322" s="217" t="s">
        <v>14</v>
      </c>
      <c r="H322" s="214">
        <v>9000</v>
      </c>
      <c r="I322" s="215" t="s">
        <v>1483</v>
      </c>
      <c r="J322" s="215" t="s">
        <v>2036</v>
      </c>
    </row>
    <row r="323" spans="2:10" ht="60" x14ac:dyDescent="0.25">
      <c r="B323" s="214">
        <v>315</v>
      </c>
      <c r="C323" s="215" t="s">
        <v>2113</v>
      </c>
      <c r="D323" s="215" t="s">
        <v>1451</v>
      </c>
      <c r="E323" s="217" t="s">
        <v>1451</v>
      </c>
      <c r="F323" s="215" t="s">
        <v>2035</v>
      </c>
      <c r="G323" s="217" t="s">
        <v>1451</v>
      </c>
      <c r="H323" s="214">
        <v>4500</v>
      </c>
      <c r="I323" s="215" t="s">
        <v>1483</v>
      </c>
      <c r="J323" s="215" t="s">
        <v>2036</v>
      </c>
    </row>
    <row r="324" spans="2:10" ht="60" x14ac:dyDescent="0.25">
      <c r="B324" s="214">
        <v>316</v>
      </c>
      <c r="C324" s="215" t="s">
        <v>2114</v>
      </c>
      <c r="D324" s="215" t="s">
        <v>1451</v>
      </c>
      <c r="E324" s="217" t="s">
        <v>1451</v>
      </c>
      <c r="F324" s="215" t="s">
        <v>2035</v>
      </c>
      <c r="G324" s="217" t="s">
        <v>14</v>
      </c>
      <c r="H324" s="214">
        <v>5000</v>
      </c>
      <c r="I324" s="215" t="s">
        <v>1483</v>
      </c>
      <c r="J324" s="215" t="s">
        <v>2054</v>
      </c>
    </row>
    <row r="325" spans="2:10" ht="60" x14ac:dyDescent="0.25">
      <c r="B325" s="214">
        <v>317</v>
      </c>
      <c r="C325" s="215" t="s">
        <v>2107</v>
      </c>
      <c r="D325" s="215" t="s">
        <v>1451</v>
      </c>
      <c r="E325" s="217" t="s">
        <v>1451</v>
      </c>
      <c r="F325" s="215" t="s">
        <v>2035</v>
      </c>
      <c r="G325" s="217" t="s">
        <v>14</v>
      </c>
      <c r="H325" s="214">
        <v>5000</v>
      </c>
      <c r="I325" s="215" t="s">
        <v>1483</v>
      </c>
      <c r="J325" s="215" t="s">
        <v>2054</v>
      </c>
    </row>
    <row r="326" spans="2:10" ht="60" x14ac:dyDescent="0.25">
      <c r="B326" s="214">
        <v>318</v>
      </c>
      <c r="C326" s="215" t="s">
        <v>2108</v>
      </c>
      <c r="D326" s="215" t="s">
        <v>1451</v>
      </c>
      <c r="E326" s="217" t="s">
        <v>1451</v>
      </c>
      <c r="F326" s="215" t="s">
        <v>2035</v>
      </c>
      <c r="G326" s="217" t="s">
        <v>1508</v>
      </c>
      <c r="H326" s="214">
        <v>2000</v>
      </c>
      <c r="I326" s="215" t="s">
        <v>1483</v>
      </c>
      <c r="J326" s="215" t="s">
        <v>2054</v>
      </c>
    </row>
    <row r="327" spans="2:10" ht="60" x14ac:dyDescent="0.25">
      <c r="B327" s="214">
        <v>319</v>
      </c>
      <c r="C327" s="215" t="s">
        <v>2053</v>
      </c>
      <c r="D327" s="215" t="s">
        <v>1451</v>
      </c>
      <c r="E327" s="217" t="s">
        <v>1451</v>
      </c>
      <c r="F327" s="215" t="s">
        <v>2035</v>
      </c>
      <c r="G327" s="217" t="s">
        <v>14</v>
      </c>
      <c r="H327" s="214">
        <v>2000</v>
      </c>
      <c r="I327" s="215" t="s">
        <v>1483</v>
      </c>
      <c r="J327" s="215" t="s">
        <v>2054</v>
      </c>
    </row>
    <row r="328" spans="2:10" ht="60" x14ac:dyDescent="0.25">
      <c r="B328" s="214">
        <v>320</v>
      </c>
      <c r="C328" s="215" t="s">
        <v>2063</v>
      </c>
      <c r="D328" s="215" t="s">
        <v>1451</v>
      </c>
      <c r="E328" s="217" t="s">
        <v>1451</v>
      </c>
      <c r="F328" s="215" t="s">
        <v>2035</v>
      </c>
      <c r="G328" s="217" t="s">
        <v>14</v>
      </c>
      <c r="H328" s="214">
        <v>2000</v>
      </c>
      <c r="I328" s="215" t="s">
        <v>1483</v>
      </c>
      <c r="J328" s="215" t="s">
        <v>2054</v>
      </c>
    </row>
    <row r="329" spans="2:10" ht="30" x14ac:dyDescent="0.25">
      <c r="B329" s="214">
        <v>321</v>
      </c>
      <c r="C329" s="215" t="s">
        <v>2168</v>
      </c>
      <c r="D329" s="215" t="s">
        <v>1451</v>
      </c>
      <c r="E329" s="217" t="s">
        <v>1451</v>
      </c>
      <c r="F329" s="215" t="s">
        <v>2150</v>
      </c>
      <c r="G329" s="217" t="s">
        <v>14</v>
      </c>
      <c r="H329" s="214">
        <v>2500</v>
      </c>
      <c r="I329" s="215" t="s">
        <v>2165</v>
      </c>
      <c r="J329" s="215" t="s">
        <v>1451</v>
      </c>
    </row>
    <row r="330" spans="2:10" ht="60" x14ac:dyDescent="0.25">
      <c r="B330" s="214">
        <v>322</v>
      </c>
      <c r="C330" s="215" t="s">
        <v>2169</v>
      </c>
      <c r="D330" s="215" t="s">
        <v>1451</v>
      </c>
      <c r="E330" s="217" t="s">
        <v>1451</v>
      </c>
      <c r="F330" s="215" t="s">
        <v>2150</v>
      </c>
      <c r="G330" s="217" t="s">
        <v>1451</v>
      </c>
      <c r="H330" s="214">
        <v>1000</v>
      </c>
      <c r="I330" s="215" t="s">
        <v>2165</v>
      </c>
      <c r="J330" s="215" t="s">
        <v>2170</v>
      </c>
    </row>
    <row r="331" spans="2:10" ht="90" x14ac:dyDescent="0.25">
      <c r="B331" s="214">
        <v>323</v>
      </c>
      <c r="C331" s="215" t="s">
        <v>2171</v>
      </c>
      <c r="D331" s="215" t="s">
        <v>1451</v>
      </c>
      <c r="E331" s="217" t="s">
        <v>1451</v>
      </c>
      <c r="F331" s="215" t="s">
        <v>2150</v>
      </c>
      <c r="G331" s="217" t="s">
        <v>1451</v>
      </c>
      <c r="H331" s="214">
        <v>4000</v>
      </c>
      <c r="I331" s="215" t="s">
        <v>2165</v>
      </c>
      <c r="J331" s="215" t="s">
        <v>2172</v>
      </c>
    </row>
    <row r="332" spans="2:10" ht="75" x14ac:dyDescent="0.25">
      <c r="B332" s="214">
        <v>324</v>
      </c>
      <c r="C332" s="215" t="s">
        <v>2173</v>
      </c>
      <c r="D332" s="215" t="s">
        <v>1340</v>
      </c>
      <c r="E332" s="217" t="s">
        <v>1797</v>
      </c>
      <c r="F332" s="215" t="s">
        <v>2150</v>
      </c>
      <c r="G332" s="217" t="s">
        <v>1451</v>
      </c>
      <c r="H332" s="214">
        <v>1500</v>
      </c>
      <c r="I332" s="215" t="s">
        <v>2165</v>
      </c>
      <c r="J332" s="215" t="s">
        <v>2174</v>
      </c>
    </row>
    <row r="333" spans="2:10" ht="30" x14ac:dyDescent="0.25">
      <c r="B333" s="214">
        <v>325</v>
      </c>
      <c r="C333" s="215" t="s">
        <v>2175</v>
      </c>
      <c r="D333" s="215" t="s">
        <v>1451</v>
      </c>
      <c r="E333" s="217" t="s">
        <v>1451</v>
      </c>
      <c r="F333" s="215" t="s">
        <v>2150</v>
      </c>
      <c r="G333" s="217" t="s">
        <v>14</v>
      </c>
      <c r="H333" s="214">
        <v>5300</v>
      </c>
      <c r="I333" s="215" t="s">
        <v>2165</v>
      </c>
      <c r="J333" s="215" t="s">
        <v>2176</v>
      </c>
    </row>
    <row r="334" spans="2:10" ht="30" x14ac:dyDescent="0.25">
      <c r="B334" s="214">
        <v>326</v>
      </c>
      <c r="C334" s="215" t="s">
        <v>2177</v>
      </c>
      <c r="D334" s="215" t="s">
        <v>1451</v>
      </c>
      <c r="E334" s="217" t="s">
        <v>1451</v>
      </c>
      <c r="F334" s="215" t="s">
        <v>2150</v>
      </c>
      <c r="G334" s="217" t="s">
        <v>14</v>
      </c>
      <c r="H334" s="214">
        <v>3200</v>
      </c>
      <c r="I334" s="215" t="s">
        <v>2165</v>
      </c>
      <c r="J334" s="215" t="s">
        <v>2176</v>
      </c>
    </row>
    <row r="335" spans="2:10" ht="30" x14ac:dyDescent="0.25">
      <c r="B335" s="214">
        <v>327</v>
      </c>
      <c r="C335" s="215" t="s">
        <v>2178</v>
      </c>
      <c r="D335" s="215" t="s">
        <v>1451</v>
      </c>
      <c r="E335" s="217" t="s">
        <v>1451</v>
      </c>
      <c r="F335" s="215" t="s">
        <v>2150</v>
      </c>
      <c r="G335" s="217" t="s">
        <v>1451</v>
      </c>
      <c r="H335" s="214">
        <v>3230</v>
      </c>
      <c r="I335" s="215" t="s">
        <v>2165</v>
      </c>
      <c r="J335" s="215" t="s">
        <v>2179</v>
      </c>
    </row>
    <row r="336" spans="2:10" ht="30" x14ac:dyDescent="0.25">
      <c r="B336" s="214">
        <v>328</v>
      </c>
      <c r="C336" s="215" t="s">
        <v>2180</v>
      </c>
      <c r="D336" s="215" t="s">
        <v>1451</v>
      </c>
      <c r="E336" s="217" t="s">
        <v>1451</v>
      </c>
      <c r="F336" s="215" t="s">
        <v>2150</v>
      </c>
      <c r="G336" s="217" t="s">
        <v>14</v>
      </c>
      <c r="H336" s="214">
        <v>1250</v>
      </c>
      <c r="I336" s="215" t="s">
        <v>2165</v>
      </c>
      <c r="J336" s="215" t="s">
        <v>2181</v>
      </c>
    </row>
    <row r="337" spans="2:10" ht="30" x14ac:dyDescent="0.25">
      <c r="B337" s="214">
        <v>329</v>
      </c>
      <c r="C337" s="215" t="s">
        <v>2182</v>
      </c>
      <c r="D337" s="215" t="s">
        <v>1451</v>
      </c>
      <c r="E337" s="217" t="s">
        <v>1451</v>
      </c>
      <c r="F337" s="215" t="s">
        <v>2150</v>
      </c>
      <c r="G337" s="217" t="s">
        <v>14</v>
      </c>
      <c r="H337" s="214">
        <v>2500</v>
      </c>
      <c r="I337" s="215" t="s">
        <v>2165</v>
      </c>
      <c r="J337" s="215" t="s">
        <v>2183</v>
      </c>
    </row>
    <row r="338" spans="2:10" ht="30" x14ac:dyDescent="0.25">
      <c r="B338" s="214">
        <v>330</v>
      </c>
      <c r="C338" s="215" t="s">
        <v>1700</v>
      </c>
      <c r="D338" s="215" t="s">
        <v>1451</v>
      </c>
      <c r="E338" s="217" t="s">
        <v>1451</v>
      </c>
      <c r="F338" s="215" t="s">
        <v>2150</v>
      </c>
      <c r="G338" s="217" t="s">
        <v>12</v>
      </c>
      <c r="H338" s="214">
        <v>2000</v>
      </c>
      <c r="I338" s="215" t="s">
        <v>2165</v>
      </c>
      <c r="J338" s="215" t="s">
        <v>2184</v>
      </c>
    </row>
    <row r="339" spans="2:10" ht="30" x14ac:dyDescent="0.25">
      <c r="B339" s="214">
        <v>331</v>
      </c>
      <c r="C339" s="215" t="s">
        <v>2185</v>
      </c>
      <c r="D339" s="215" t="s">
        <v>1451</v>
      </c>
      <c r="E339" s="217" t="s">
        <v>1451</v>
      </c>
      <c r="F339" s="215" t="s">
        <v>2150</v>
      </c>
      <c r="G339" s="217" t="s">
        <v>14</v>
      </c>
      <c r="H339" s="214">
        <v>4000</v>
      </c>
      <c r="I339" s="215" t="s">
        <v>2165</v>
      </c>
      <c r="J339" s="215" t="s">
        <v>2184</v>
      </c>
    </row>
    <row r="340" spans="2:10" ht="30" x14ac:dyDescent="0.25">
      <c r="B340" s="214">
        <v>332</v>
      </c>
      <c r="C340" s="215" t="s">
        <v>2186</v>
      </c>
      <c r="D340" s="215" t="s">
        <v>1451</v>
      </c>
      <c r="E340" s="217" t="s">
        <v>1451</v>
      </c>
      <c r="F340" s="215" t="s">
        <v>2150</v>
      </c>
      <c r="G340" s="217" t="s">
        <v>14</v>
      </c>
      <c r="H340" s="214">
        <v>3000</v>
      </c>
      <c r="I340" s="215" t="s">
        <v>2165</v>
      </c>
      <c r="J340" s="215" t="s">
        <v>2184</v>
      </c>
    </row>
    <row r="341" spans="2:10" ht="45" x14ac:dyDescent="0.25">
      <c r="B341" s="214">
        <v>333</v>
      </c>
      <c r="C341" s="215" t="s">
        <v>2194</v>
      </c>
      <c r="D341" s="215" t="s">
        <v>1339</v>
      </c>
      <c r="E341" s="217" t="s">
        <v>1813</v>
      </c>
      <c r="F341" s="215" t="s">
        <v>2122</v>
      </c>
      <c r="G341" s="217" t="s">
        <v>1451</v>
      </c>
      <c r="H341" s="214">
        <v>5000</v>
      </c>
      <c r="I341" s="215" t="s">
        <v>2123</v>
      </c>
      <c r="J341" s="215" t="s">
        <v>2195</v>
      </c>
    </row>
    <row r="342" spans="2:10" ht="45" x14ac:dyDescent="0.25">
      <c r="B342" s="214">
        <v>334</v>
      </c>
      <c r="C342" s="215" t="s">
        <v>2121</v>
      </c>
      <c r="D342" s="215" t="s">
        <v>1339</v>
      </c>
      <c r="E342" s="217" t="s">
        <v>1813</v>
      </c>
      <c r="F342" s="215" t="s">
        <v>2122</v>
      </c>
      <c r="G342" s="217" t="s">
        <v>14</v>
      </c>
      <c r="H342" s="214">
        <v>1500</v>
      </c>
      <c r="I342" s="215" t="s">
        <v>2123</v>
      </c>
      <c r="J342" s="215" t="s">
        <v>2124</v>
      </c>
    </row>
    <row r="343" spans="2:10" ht="45" x14ac:dyDescent="0.25">
      <c r="B343" s="214">
        <v>335</v>
      </c>
      <c r="C343" s="215" t="s">
        <v>2125</v>
      </c>
      <c r="D343" s="215" t="s">
        <v>1339</v>
      </c>
      <c r="E343" s="217" t="s">
        <v>1813</v>
      </c>
      <c r="F343" s="215" t="s">
        <v>2122</v>
      </c>
      <c r="G343" s="217" t="s">
        <v>1451</v>
      </c>
      <c r="H343" s="214">
        <v>1000</v>
      </c>
      <c r="I343" s="215" t="s">
        <v>2123</v>
      </c>
      <c r="J343" s="215" t="s">
        <v>2126</v>
      </c>
    </row>
    <row r="344" spans="2:10" ht="45" x14ac:dyDescent="0.25">
      <c r="B344" s="214">
        <v>336</v>
      </c>
      <c r="C344" s="215" t="s">
        <v>2127</v>
      </c>
      <c r="D344" s="215" t="s">
        <v>1339</v>
      </c>
      <c r="E344" s="217" t="s">
        <v>1813</v>
      </c>
      <c r="F344" s="215" t="s">
        <v>2122</v>
      </c>
      <c r="G344" s="217" t="s">
        <v>14</v>
      </c>
      <c r="H344" s="214">
        <v>4000</v>
      </c>
      <c r="I344" s="215" t="s">
        <v>2123</v>
      </c>
      <c r="J344" s="215" t="s">
        <v>2128</v>
      </c>
    </row>
    <row r="345" spans="2:10" x14ac:dyDescent="0.25">
      <c r="B345" s="214">
        <v>337</v>
      </c>
      <c r="C345" s="215" t="s">
        <v>2225</v>
      </c>
      <c r="D345" s="215" t="s">
        <v>1369</v>
      </c>
      <c r="E345" s="217" t="s">
        <v>1797</v>
      </c>
      <c r="F345" s="215" t="s">
        <v>2226</v>
      </c>
      <c r="G345" s="217" t="s">
        <v>1451</v>
      </c>
      <c r="H345" s="214">
        <v>5200</v>
      </c>
      <c r="I345" s="215" t="s">
        <v>2192</v>
      </c>
      <c r="J345" s="215" t="s">
        <v>2227</v>
      </c>
    </row>
    <row r="346" spans="2:10" x14ac:dyDescent="0.25">
      <c r="B346" s="214">
        <v>338</v>
      </c>
      <c r="C346" s="215" t="s">
        <v>2228</v>
      </c>
      <c r="D346" s="215" t="s">
        <v>1369</v>
      </c>
      <c r="E346" s="217" t="s">
        <v>1813</v>
      </c>
      <c r="F346" s="215" t="s">
        <v>2229</v>
      </c>
      <c r="G346" s="217" t="s">
        <v>1451</v>
      </c>
      <c r="H346" s="214">
        <v>4700</v>
      </c>
      <c r="I346" s="215" t="s">
        <v>1491</v>
      </c>
      <c r="J346" s="215" t="s">
        <v>1451</v>
      </c>
    </row>
    <row r="347" spans="2:10" ht="30" x14ac:dyDescent="0.25">
      <c r="B347" s="214">
        <v>339</v>
      </c>
      <c r="C347" s="215" t="s">
        <v>1774</v>
      </c>
      <c r="D347" s="215" t="s">
        <v>1329</v>
      </c>
      <c r="E347" s="217" t="s">
        <v>1639</v>
      </c>
      <c r="F347" s="215" t="s">
        <v>2231</v>
      </c>
      <c r="G347" s="217" t="s">
        <v>14</v>
      </c>
      <c r="H347" s="214">
        <v>200</v>
      </c>
      <c r="I347" s="215" t="s">
        <v>1674</v>
      </c>
      <c r="J347" s="215" t="s">
        <v>1776</v>
      </c>
    </row>
    <row r="348" spans="2:10" ht="30" x14ac:dyDescent="0.25">
      <c r="B348" s="214">
        <v>340</v>
      </c>
      <c r="C348" s="215" t="s">
        <v>1777</v>
      </c>
      <c r="D348" s="215" t="s">
        <v>1329</v>
      </c>
      <c r="E348" s="217" t="s">
        <v>1813</v>
      </c>
      <c r="F348" s="215" t="s">
        <v>2231</v>
      </c>
      <c r="G348" s="217" t="s">
        <v>14</v>
      </c>
      <c r="H348" s="214">
        <v>4125</v>
      </c>
      <c r="I348" s="215" t="s">
        <v>1674</v>
      </c>
      <c r="J348" s="215" t="s">
        <v>1776</v>
      </c>
    </row>
    <row r="349" spans="2:10" ht="30" x14ac:dyDescent="0.25">
      <c r="B349" s="214">
        <v>341</v>
      </c>
      <c r="C349" s="215" t="s">
        <v>1778</v>
      </c>
      <c r="D349" s="215" t="s">
        <v>1329</v>
      </c>
      <c r="E349" s="217" t="s">
        <v>1813</v>
      </c>
      <c r="F349" s="215" t="s">
        <v>2231</v>
      </c>
      <c r="G349" s="217" t="s">
        <v>14</v>
      </c>
      <c r="H349" s="214">
        <v>4200</v>
      </c>
      <c r="I349" s="215" t="s">
        <v>1674</v>
      </c>
      <c r="J349" s="215" t="s">
        <v>1776</v>
      </c>
    </row>
    <row r="350" spans="2:10" ht="105" x14ac:dyDescent="0.25">
      <c r="B350" s="214">
        <v>342</v>
      </c>
      <c r="C350" s="215" t="s">
        <v>2263</v>
      </c>
      <c r="D350" s="215" t="s">
        <v>1451</v>
      </c>
      <c r="E350" s="217" t="s">
        <v>1451</v>
      </c>
      <c r="F350" s="215" t="s">
        <v>2146</v>
      </c>
      <c r="G350" s="217" t="s">
        <v>1451</v>
      </c>
      <c r="H350" s="214">
        <v>1570</v>
      </c>
      <c r="I350" s="215" t="s">
        <v>2254</v>
      </c>
      <c r="J350" s="215" t="s">
        <v>2264</v>
      </c>
    </row>
    <row r="351" spans="2:10" ht="60" x14ac:dyDescent="0.25">
      <c r="B351" s="214">
        <v>343</v>
      </c>
      <c r="C351" s="215" t="s">
        <v>2265</v>
      </c>
      <c r="D351" s="215" t="s">
        <v>1451</v>
      </c>
      <c r="E351" s="217" t="s">
        <v>1451</v>
      </c>
      <c r="F351" s="215" t="s">
        <v>2146</v>
      </c>
      <c r="G351" s="217" t="s">
        <v>14</v>
      </c>
      <c r="H351" s="214">
        <v>1500</v>
      </c>
      <c r="I351" s="215" t="s">
        <v>2254</v>
      </c>
      <c r="J351" s="215" t="s">
        <v>2266</v>
      </c>
    </row>
    <row r="352" spans="2:10" ht="60" x14ac:dyDescent="0.25">
      <c r="B352" s="214">
        <v>344</v>
      </c>
      <c r="C352" s="215" t="s">
        <v>2034</v>
      </c>
      <c r="D352" s="215" t="s">
        <v>1451</v>
      </c>
      <c r="E352" s="217" t="s">
        <v>1451</v>
      </c>
      <c r="F352" s="215" t="s">
        <v>2146</v>
      </c>
      <c r="G352" s="217" t="s">
        <v>14</v>
      </c>
      <c r="H352" s="214">
        <v>3000</v>
      </c>
      <c r="I352" s="215" t="s">
        <v>2254</v>
      </c>
      <c r="J352" s="215" t="s">
        <v>2267</v>
      </c>
    </row>
    <row r="353" spans="2:10" ht="75" x14ac:dyDescent="0.25">
      <c r="B353" s="214">
        <v>345</v>
      </c>
      <c r="C353" s="215" t="s">
        <v>1849</v>
      </c>
      <c r="D353" s="215" t="s">
        <v>2268</v>
      </c>
      <c r="E353" s="217" t="s">
        <v>1639</v>
      </c>
      <c r="F353" s="215" t="s">
        <v>2146</v>
      </c>
      <c r="G353" s="217" t="s">
        <v>14</v>
      </c>
      <c r="H353" s="214">
        <v>4000</v>
      </c>
      <c r="I353" s="215" t="s">
        <v>2254</v>
      </c>
      <c r="J353" s="215" t="s">
        <v>2269</v>
      </c>
    </row>
    <row r="354" spans="2:10" ht="30" x14ac:dyDescent="0.25">
      <c r="B354" s="214">
        <v>346</v>
      </c>
      <c r="C354" s="215" t="s">
        <v>2232</v>
      </c>
      <c r="D354" s="215" t="s">
        <v>1451</v>
      </c>
      <c r="E354" s="217" t="s">
        <v>1451</v>
      </c>
      <c r="F354" s="215" t="s">
        <v>2137</v>
      </c>
      <c r="G354" s="217" t="s">
        <v>14</v>
      </c>
      <c r="H354" s="214">
        <v>1500</v>
      </c>
      <c r="I354" s="215" t="s">
        <v>2143</v>
      </c>
      <c r="J354" s="215" t="s">
        <v>2144</v>
      </c>
    </row>
    <row r="355" spans="2:10" ht="30" x14ac:dyDescent="0.25">
      <c r="B355" s="214">
        <v>347</v>
      </c>
      <c r="C355" s="215" t="s">
        <v>2233</v>
      </c>
      <c r="D355" s="215" t="s">
        <v>1451</v>
      </c>
      <c r="E355" s="217" t="s">
        <v>1451</v>
      </c>
      <c r="F355" s="215" t="s">
        <v>2234</v>
      </c>
      <c r="G355" s="217" t="s">
        <v>1451</v>
      </c>
      <c r="H355" s="214">
        <v>1500</v>
      </c>
      <c r="I355" s="215" t="s">
        <v>2235</v>
      </c>
      <c r="J355" s="215" t="s">
        <v>2236</v>
      </c>
    </row>
    <row r="356" spans="2:10" ht="30" x14ac:dyDescent="0.25">
      <c r="B356" s="214">
        <v>348</v>
      </c>
      <c r="C356" s="215" t="s">
        <v>2237</v>
      </c>
      <c r="D356" s="215" t="s">
        <v>1451</v>
      </c>
      <c r="E356" s="217" t="s">
        <v>1451</v>
      </c>
      <c r="F356" s="215" t="s">
        <v>2234</v>
      </c>
      <c r="G356" s="217" t="s">
        <v>14</v>
      </c>
      <c r="H356" s="214">
        <v>1000</v>
      </c>
      <c r="I356" s="215" t="s">
        <v>2138</v>
      </c>
      <c r="J356" s="215" t="s">
        <v>1451</v>
      </c>
    </row>
    <row r="357" spans="2:10" ht="30" x14ac:dyDescent="0.25">
      <c r="B357" s="214">
        <v>349</v>
      </c>
      <c r="C357" s="215" t="s">
        <v>2238</v>
      </c>
      <c r="D357" s="215" t="s">
        <v>1451</v>
      </c>
      <c r="E357" s="217" t="s">
        <v>1451</v>
      </c>
      <c r="F357" s="215" t="s">
        <v>2234</v>
      </c>
      <c r="G357" s="217" t="s">
        <v>14</v>
      </c>
      <c r="H357" s="214">
        <v>1500</v>
      </c>
      <c r="I357" s="215" t="s">
        <v>2239</v>
      </c>
      <c r="J357" s="215" t="s">
        <v>2240</v>
      </c>
    </row>
    <row r="358" spans="2:10" ht="30" x14ac:dyDescent="0.25">
      <c r="B358" s="214">
        <v>350</v>
      </c>
      <c r="C358" s="215" t="s">
        <v>2241</v>
      </c>
      <c r="D358" s="215" t="s">
        <v>1451</v>
      </c>
      <c r="E358" s="217" t="s">
        <v>1451</v>
      </c>
      <c r="F358" s="215" t="s">
        <v>2234</v>
      </c>
      <c r="G358" s="217" t="s">
        <v>14</v>
      </c>
      <c r="H358" s="214">
        <v>3000</v>
      </c>
      <c r="I358" s="215" t="s">
        <v>1495</v>
      </c>
      <c r="J358" s="215" t="s">
        <v>2242</v>
      </c>
    </row>
    <row r="359" spans="2:10" ht="30" x14ac:dyDescent="0.25">
      <c r="B359" s="214">
        <v>351</v>
      </c>
      <c r="C359" s="215" t="s">
        <v>2243</v>
      </c>
      <c r="D359" s="215" t="s">
        <v>1451</v>
      </c>
      <c r="E359" s="217" t="s">
        <v>1451</v>
      </c>
      <c r="F359" s="215" t="s">
        <v>2234</v>
      </c>
      <c r="G359" s="217" t="s">
        <v>12</v>
      </c>
      <c r="H359" s="214">
        <v>2000</v>
      </c>
      <c r="I359" s="215" t="s">
        <v>1495</v>
      </c>
      <c r="J359" s="215" t="s">
        <v>2244</v>
      </c>
    </row>
    <row r="360" spans="2:10" ht="45" x14ac:dyDescent="0.25">
      <c r="B360" s="214">
        <v>352</v>
      </c>
      <c r="C360" s="215" t="s">
        <v>2245</v>
      </c>
      <c r="D360" s="215" t="s">
        <v>1451</v>
      </c>
      <c r="E360" s="217" t="s">
        <v>1451</v>
      </c>
      <c r="F360" s="215" t="s">
        <v>2246</v>
      </c>
      <c r="G360" s="217" t="s">
        <v>14</v>
      </c>
      <c r="H360" s="214">
        <v>7000</v>
      </c>
      <c r="I360" s="215" t="s">
        <v>1495</v>
      </c>
      <c r="J360" s="215" t="s">
        <v>2247</v>
      </c>
    </row>
    <row r="361" spans="2:10" ht="30" x14ac:dyDescent="0.25">
      <c r="B361" s="214">
        <v>353</v>
      </c>
      <c r="C361" s="215" t="s">
        <v>2248</v>
      </c>
      <c r="D361" s="215" t="s">
        <v>1451</v>
      </c>
      <c r="E361" s="217" t="s">
        <v>1451</v>
      </c>
      <c r="F361" s="215" t="s">
        <v>2146</v>
      </c>
      <c r="G361" s="217" t="s">
        <v>1451</v>
      </c>
      <c r="H361" s="214">
        <v>1110</v>
      </c>
      <c r="I361" s="215" t="s">
        <v>1495</v>
      </c>
      <c r="J361" s="215" t="s">
        <v>2249</v>
      </c>
    </row>
    <row r="362" spans="2:10" ht="45" x14ac:dyDescent="0.25">
      <c r="B362" s="214">
        <v>354</v>
      </c>
      <c r="C362" s="215" t="s">
        <v>2187</v>
      </c>
      <c r="D362" s="215" t="s">
        <v>4459</v>
      </c>
      <c r="E362" s="217" t="s">
        <v>1813</v>
      </c>
      <c r="F362" s="215" t="s">
        <v>2122</v>
      </c>
      <c r="G362" s="217" t="s">
        <v>1451</v>
      </c>
      <c r="H362" s="214">
        <v>8000</v>
      </c>
      <c r="I362" s="215" t="s">
        <v>2188</v>
      </c>
      <c r="J362" s="215" t="s">
        <v>2189</v>
      </c>
    </row>
    <row r="363" spans="2:10" ht="30" x14ac:dyDescent="0.25">
      <c r="B363" s="214">
        <v>355</v>
      </c>
      <c r="C363" s="215" t="s">
        <v>2190</v>
      </c>
      <c r="D363" s="215" t="s">
        <v>1451</v>
      </c>
      <c r="E363" s="217" t="s">
        <v>1451</v>
      </c>
      <c r="F363" s="215" t="s">
        <v>2191</v>
      </c>
      <c r="G363" s="217" t="s">
        <v>1451</v>
      </c>
      <c r="H363" s="214">
        <v>1000</v>
      </c>
      <c r="I363" s="215" t="s">
        <v>2192</v>
      </c>
      <c r="J363" s="215" t="s">
        <v>2193</v>
      </c>
    </row>
    <row r="364" spans="2:10" ht="45" x14ac:dyDescent="0.25">
      <c r="B364" s="214">
        <v>356</v>
      </c>
      <c r="C364" s="215" t="s">
        <v>2218</v>
      </c>
      <c r="D364" s="215" t="s">
        <v>1451</v>
      </c>
      <c r="E364" s="217" t="s">
        <v>1639</v>
      </c>
      <c r="F364" s="215" t="s">
        <v>2219</v>
      </c>
      <c r="G364" s="217" t="s">
        <v>1451</v>
      </c>
      <c r="H364" s="214">
        <v>5000</v>
      </c>
      <c r="I364" s="215" t="s">
        <v>1491</v>
      </c>
      <c r="J364" s="215" t="s">
        <v>2220</v>
      </c>
    </row>
    <row r="365" spans="2:10" x14ac:dyDescent="0.25">
      <c r="B365" s="214">
        <v>357</v>
      </c>
      <c r="C365" s="215" t="s">
        <v>2221</v>
      </c>
      <c r="D365" s="215" t="s">
        <v>2222</v>
      </c>
      <c r="E365" s="217" t="s">
        <v>1797</v>
      </c>
      <c r="F365" s="215" t="s">
        <v>2223</v>
      </c>
      <c r="G365" s="217" t="s">
        <v>14</v>
      </c>
      <c r="H365" s="214">
        <v>5200</v>
      </c>
      <c r="I365" s="215" t="s">
        <v>1451</v>
      </c>
      <c r="J365" s="215" t="s">
        <v>1451</v>
      </c>
    </row>
    <row r="366" spans="2:10" ht="45" x14ac:dyDescent="0.25">
      <c r="B366" s="214">
        <v>358</v>
      </c>
      <c r="C366" s="215" t="s">
        <v>2224</v>
      </c>
      <c r="D366" s="215" t="s">
        <v>1341</v>
      </c>
      <c r="E366" s="217" t="s">
        <v>1813</v>
      </c>
      <c r="F366" s="215" t="s">
        <v>2122</v>
      </c>
      <c r="G366" s="217" t="s">
        <v>118</v>
      </c>
      <c r="H366" s="214">
        <v>1368</v>
      </c>
      <c r="I366" s="215" t="s">
        <v>2192</v>
      </c>
      <c r="J366" s="215" t="s">
        <v>1451</v>
      </c>
    </row>
    <row r="367" spans="2:10" ht="30" x14ac:dyDescent="0.25">
      <c r="B367" s="214">
        <v>359</v>
      </c>
      <c r="C367" s="215" t="s">
        <v>2279</v>
      </c>
      <c r="D367" s="215" t="s">
        <v>1341</v>
      </c>
      <c r="E367" s="217" t="s">
        <v>1813</v>
      </c>
      <c r="F367" s="215" t="s">
        <v>1451</v>
      </c>
      <c r="G367" s="217" t="s">
        <v>1451</v>
      </c>
      <c r="H367" s="214">
        <v>1371</v>
      </c>
      <c r="I367" s="215" t="s">
        <v>2192</v>
      </c>
      <c r="J367" s="215" t="s">
        <v>1451</v>
      </c>
    </row>
    <row r="368" spans="2:10" ht="45" x14ac:dyDescent="0.25">
      <c r="B368" s="214">
        <v>360</v>
      </c>
      <c r="C368" s="215" t="s">
        <v>2280</v>
      </c>
      <c r="D368" s="215" t="s">
        <v>1341</v>
      </c>
      <c r="E368" s="217" t="s">
        <v>1813</v>
      </c>
      <c r="F368" s="215" t="s">
        <v>2122</v>
      </c>
      <c r="G368" s="217" t="s">
        <v>1508</v>
      </c>
      <c r="H368" s="214">
        <v>1212</v>
      </c>
      <c r="I368" s="215" t="s">
        <v>2192</v>
      </c>
      <c r="J368" s="215" t="s">
        <v>1451</v>
      </c>
    </row>
    <row r="369" spans="2:10" ht="30" x14ac:dyDescent="0.25">
      <c r="B369" s="214">
        <v>361</v>
      </c>
      <c r="C369" s="215" t="s">
        <v>2281</v>
      </c>
      <c r="D369" s="215" t="s">
        <v>1341</v>
      </c>
      <c r="E369" s="217" t="s">
        <v>1813</v>
      </c>
      <c r="F369" s="215" t="s">
        <v>1451</v>
      </c>
      <c r="G369" s="217" t="s">
        <v>12</v>
      </c>
      <c r="H369" s="214">
        <v>2000</v>
      </c>
      <c r="I369" s="215" t="s">
        <v>2192</v>
      </c>
      <c r="J369" s="215" t="s">
        <v>1451</v>
      </c>
    </row>
    <row r="370" spans="2:10" ht="45" x14ac:dyDescent="0.25">
      <c r="B370" s="214">
        <v>362</v>
      </c>
      <c r="C370" s="215" t="s">
        <v>2282</v>
      </c>
      <c r="D370" s="215" t="s">
        <v>1341</v>
      </c>
      <c r="E370" s="217" t="s">
        <v>1813</v>
      </c>
      <c r="F370" s="215" t="s">
        <v>2122</v>
      </c>
      <c r="G370" s="217" t="s">
        <v>1508</v>
      </c>
      <c r="H370" s="214">
        <v>1160</v>
      </c>
      <c r="I370" s="215" t="s">
        <v>2192</v>
      </c>
      <c r="J370" s="215" t="s">
        <v>1451</v>
      </c>
    </row>
    <row r="371" spans="2:10" ht="45" x14ac:dyDescent="0.25">
      <c r="B371" s="214">
        <v>363</v>
      </c>
      <c r="C371" s="215" t="s">
        <v>2283</v>
      </c>
      <c r="D371" s="215" t="s">
        <v>1341</v>
      </c>
      <c r="E371" s="217" t="s">
        <v>1813</v>
      </c>
      <c r="F371" s="215" t="s">
        <v>2122</v>
      </c>
      <c r="G371" s="217" t="s">
        <v>1451</v>
      </c>
      <c r="H371" s="214">
        <v>2226</v>
      </c>
      <c r="I371" s="215" t="s">
        <v>2192</v>
      </c>
      <c r="J371" s="215" t="s">
        <v>2284</v>
      </c>
    </row>
    <row r="372" spans="2:10" ht="45" x14ac:dyDescent="0.25">
      <c r="B372" s="214">
        <v>364</v>
      </c>
      <c r="C372" s="215" t="s">
        <v>2285</v>
      </c>
      <c r="D372" s="215" t="s">
        <v>1341</v>
      </c>
      <c r="E372" s="217" t="s">
        <v>1813</v>
      </c>
      <c r="F372" s="215" t="s">
        <v>2122</v>
      </c>
      <c r="G372" s="217" t="s">
        <v>1451</v>
      </c>
      <c r="H372" s="214">
        <v>0</v>
      </c>
      <c r="I372" s="215" t="s">
        <v>2192</v>
      </c>
      <c r="J372" s="215" t="s">
        <v>1451</v>
      </c>
    </row>
    <row r="373" spans="2:10" ht="45" x14ac:dyDescent="0.25">
      <c r="B373" s="214">
        <v>365</v>
      </c>
      <c r="C373" s="215" t="s">
        <v>2286</v>
      </c>
      <c r="D373" s="215" t="s">
        <v>1341</v>
      </c>
      <c r="E373" s="217" t="s">
        <v>1813</v>
      </c>
      <c r="F373" s="215" t="s">
        <v>2122</v>
      </c>
      <c r="G373" s="217" t="s">
        <v>1451</v>
      </c>
      <c r="H373" s="214">
        <v>1620</v>
      </c>
      <c r="I373" s="215" t="s">
        <v>2192</v>
      </c>
      <c r="J373" s="215" t="s">
        <v>1451</v>
      </c>
    </row>
    <row r="374" spans="2:10" ht="45" x14ac:dyDescent="0.25">
      <c r="B374" s="214">
        <v>366</v>
      </c>
      <c r="C374" s="215" t="s">
        <v>2287</v>
      </c>
      <c r="D374" s="215" t="s">
        <v>2288</v>
      </c>
      <c r="E374" s="217" t="s">
        <v>1813</v>
      </c>
      <c r="F374" s="215" t="s">
        <v>2122</v>
      </c>
      <c r="G374" s="217" t="s">
        <v>1508</v>
      </c>
      <c r="H374" s="214">
        <v>2353</v>
      </c>
      <c r="I374" s="215" t="s">
        <v>2123</v>
      </c>
      <c r="J374" s="215" t="s">
        <v>2289</v>
      </c>
    </row>
    <row r="375" spans="2:10" ht="45" x14ac:dyDescent="0.25">
      <c r="B375" s="214">
        <v>367</v>
      </c>
      <c r="C375" s="215" t="s">
        <v>2257</v>
      </c>
      <c r="D375" s="215" t="s">
        <v>1339</v>
      </c>
      <c r="E375" s="217" t="s">
        <v>1813</v>
      </c>
      <c r="F375" s="215" t="s">
        <v>2122</v>
      </c>
      <c r="G375" s="217" t="s">
        <v>1451</v>
      </c>
      <c r="H375" s="214">
        <v>1600</v>
      </c>
      <c r="I375" s="215" t="s">
        <v>2123</v>
      </c>
      <c r="J375" s="215" t="s">
        <v>2258</v>
      </c>
    </row>
    <row r="376" spans="2:10" ht="45" x14ac:dyDescent="0.25">
      <c r="B376" s="214">
        <v>368</v>
      </c>
      <c r="C376" s="215" t="s">
        <v>2259</v>
      </c>
      <c r="D376" s="215" t="s">
        <v>1339</v>
      </c>
      <c r="E376" s="217" t="s">
        <v>1813</v>
      </c>
      <c r="F376" s="215" t="s">
        <v>2122</v>
      </c>
      <c r="G376" s="217" t="s">
        <v>1451</v>
      </c>
      <c r="H376" s="214">
        <v>1700</v>
      </c>
      <c r="I376" s="215" t="s">
        <v>2123</v>
      </c>
      <c r="J376" s="215" t="s">
        <v>2260</v>
      </c>
    </row>
    <row r="377" spans="2:10" ht="60" x14ac:dyDescent="0.25">
      <c r="B377" s="214">
        <v>369</v>
      </c>
      <c r="C377" s="215" t="s">
        <v>2261</v>
      </c>
      <c r="D377" s="215" t="s">
        <v>1451</v>
      </c>
      <c r="E377" s="217"/>
      <c r="F377" s="215" t="s">
        <v>2262</v>
      </c>
      <c r="G377" s="217" t="s">
        <v>14</v>
      </c>
      <c r="H377" s="214">
        <v>2000</v>
      </c>
      <c r="I377" s="215" t="s">
        <v>2165</v>
      </c>
      <c r="J377" s="215" t="s">
        <v>4449</v>
      </c>
    </row>
    <row r="378" spans="2:10" ht="45" x14ac:dyDescent="0.25">
      <c r="B378" s="214">
        <v>370</v>
      </c>
      <c r="C378" s="215" t="s">
        <v>2129</v>
      </c>
      <c r="D378" s="215" t="s">
        <v>1451</v>
      </c>
      <c r="E378" s="217" t="s">
        <v>1451</v>
      </c>
      <c r="F378" s="215" t="s">
        <v>2122</v>
      </c>
      <c r="G378" s="217" t="s">
        <v>12</v>
      </c>
      <c r="H378" s="214">
        <v>15000</v>
      </c>
      <c r="I378" s="215" t="s">
        <v>2130</v>
      </c>
      <c r="J378" s="215" t="s">
        <v>2131</v>
      </c>
    </row>
    <row r="379" spans="2:10" ht="45" x14ac:dyDescent="0.25">
      <c r="B379" s="214">
        <v>371</v>
      </c>
      <c r="C379" s="215" t="s">
        <v>2276</v>
      </c>
      <c r="D379" s="215" t="s">
        <v>1341</v>
      </c>
      <c r="E379" s="217" t="s">
        <v>1813</v>
      </c>
      <c r="F379" s="215" t="s">
        <v>2122</v>
      </c>
      <c r="G379" s="217" t="s">
        <v>14</v>
      </c>
      <c r="H379" s="214">
        <v>2500</v>
      </c>
      <c r="I379" s="215" t="s">
        <v>2130</v>
      </c>
      <c r="J379" s="215" t="s">
        <v>1451</v>
      </c>
    </row>
    <row r="380" spans="2:10" ht="45" x14ac:dyDescent="0.25">
      <c r="B380" s="214">
        <v>372</v>
      </c>
      <c r="C380" s="215" t="s">
        <v>2277</v>
      </c>
      <c r="D380" s="215" t="s">
        <v>1451</v>
      </c>
      <c r="E380" s="217" t="s">
        <v>1451</v>
      </c>
      <c r="F380" s="215" t="s">
        <v>2122</v>
      </c>
      <c r="G380" s="217" t="s">
        <v>1451</v>
      </c>
      <c r="H380" s="214">
        <v>1000</v>
      </c>
      <c r="I380" s="215" t="s">
        <v>2192</v>
      </c>
      <c r="J380" s="215" t="s">
        <v>2278</v>
      </c>
    </row>
    <row r="381" spans="2:10" ht="45" x14ac:dyDescent="0.25">
      <c r="B381" s="214">
        <v>373</v>
      </c>
      <c r="C381" s="215" t="s">
        <v>2196</v>
      </c>
      <c r="D381" s="215" t="s">
        <v>1341</v>
      </c>
      <c r="E381" s="217" t="s">
        <v>1813</v>
      </c>
      <c r="F381" s="215" t="s">
        <v>2122</v>
      </c>
      <c r="G381" s="217" t="s">
        <v>14</v>
      </c>
      <c r="H381" s="214">
        <v>1500</v>
      </c>
      <c r="I381" s="215" t="s">
        <v>2192</v>
      </c>
      <c r="J381" s="215" t="s">
        <v>2197</v>
      </c>
    </row>
    <row r="382" spans="2:10" ht="45" x14ac:dyDescent="0.25">
      <c r="B382" s="214">
        <v>374</v>
      </c>
      <c r="C382" s="215" t="s">
        <v>2198</v>
      </c>
      <c r="D382" s="215" t="s">
        <v>1341</v>
      </c>
      <c r="E382" s="217" t="s">
        <v>1813</v>
      </c>
      <c r="F382" s="215" t="s">
        <v>2122</v>
      </c>
      <c r="G382" s="217" t="s">
        <v>12</v>
      </c>
      <c r="H382" s="214">
        <v>6600</v>
      </c>
      <c r="I382" s="215" t="s">
        <v>2192</v>
      </c>
      <c r="J382" s="215" t="s">
        <v>2199</v>
      </c>
    </row>
    <row r="383" spans="2:10" ht="45" x14ac:dyDescent="0.25">
      <c r="B383" s="214">
        <v>375</v>
      </c>
      <c r="C383" s="215" t="s">
        <v>2200</v>
      </c>
      <c r="D383" s="215" t="s">
        <v>1341</v>
      </c>
      <c r="E383" s="217" t="s">
        <v>1813</v>
      </c>
      <c r="F383" s="215" t="s">
        <v>2122</v>
      </c>
      <c r="G383" s="217" t="s">
        <v>14</v>
      </c>
      <c r="H383" s="214">
        <v>1700</v>
      </c>
      <c r="I383" s="215" t="s">
        <v>2192</v>
      </c>
      <c r="J383" s="215" t="s">
        <v>2197</v>
      </c>
    </row>
    <row r="384" spans="2:10" ht="45" x14ac:dyDescent="0.25">
      <c r="B384" s="214">
        <v>376</v>
      </c>
      <c r="C384" s="215" t="s">
        <v>2201</v>
      </c>
      <c r="D384" s="215" t="s">
        <v>1341</v>
      </c>
      <c r="E384" s="217" t="s">
        <v>1813</v>
      </c>
      <c r="F384" s="215" t="s">
        <v>2122</v>
      </c>
      <c r="G384" s="217" t="s">
        <v>14</v>
      </c>
      <c r="H384" s="214">
        <v>1000</v>
      </c>
      <c r="I384" s="215" t="s">
        <v>2192</v>
      </c>
      <c r="J384" s="215" t="s">
        <v>2197</v>
      </c>
    </row>
    <row r="385" spans="2:10" ht="45" x14ac:dyDescent="0.25">
      <c r="B385" s="214">
        <v>377</v>
      </c>
      <c r="C385" s="215" t="s">
        <v>2202</v>
      </c>
      <c r="D385" s="215" t="s">
        <v>1341</v>
      </c>
      <c r="E385" s="217" t="s">
        <v>1813</v>
      </c>
      <c r="F385" s="215" t="s">
        <v>2122</v>
      </c>
      <c r="G385" s="217" t="s">
        <v>14</v>
      </c>
      <c r="H385" s="214">
        <v>1000</v>
      </c>
      <c r="I385" s="215" t="s">
        <v>2192</v>
      </c>
      <c r="J385" s="215" t="s">
        <v>2197</v>
      </c>
    </row>
    <row r="386" spans="2:10" ht="45" x14ac:dyDescent="0.25">
      <c r="B386" s="214">
        <v>378</v>
      </c>
      <c r="C386" s="215" t="s">
        <v>2203</v>
      </c>
      <c r="D386" s="215" t="s">
        <v>1451</v>
      </c>
      <c r="E386" s="217" t="s">
        <v>1451</v>
      </c>
      <c r="F386" s="215" t="s">
        <v>2122</v>
      </c>
      <c r="G386" s="217" t="s">
        <v>1451</v>
      </c>
      <c r="H386" s="214">
        <v>2700</v>
      </c>
      <c r="I386" s="215" t="s">
        <v>2192</v>
      </c>
      <c r="J386" s="215" t="s">
        <v>2204</v>
      </c>
    </row>
    <row r="387" spans="2:10" ht="45" x14ac:dyDescent="0.25">
      <c r="B387" s="214">
        <v>379</v>
      </c>
      <c r="C387" s="215" t="s">
        <v>2205</v>
      </c>
      <c r="D387" s="215" t="s">
        <v>1341</v>
      </c>
      <c r="E387" s="217" t="s">
        <v>1813</v>
      </c>
      <c r="F387" s="215" t="s">
        <v>2122</v>
      </c>
      <c r="G387" s="217" t="s">
        <v>1451</v>
      </c>
      <c r="H387" s="214">
        <v>4000</v>
      </c>
      <c r="I387" s="215" t="s">
        <v>2192</v>
      </c>
      <c r="J387" s="215" t="s">
        <v>2204</v>
      </c>
    </row>
    <row r="388" spans="2:10" ht="45" x14ac:dyDescent="0.25">
      <c r="B388" s="214">
        <v>380</v>
      </c>
      <c r="C388" s="215" t="s">
        <v>2206</v>
      </c>
      <c r="D388" s="215" t="s">
        <v>1451</v>
      </c>
      <c r="E388" s="217" t="s">
        <v>1451</v>
      </c>
      <c r="F388" s="215" t="s">
        <v>2122</v>
      </c>
      <c r="G388" s="217" t="s">
        <v>1451</v>
      </c>
      <c r="H388" s="214">
        <v>4200</v>
      </c>
      <c r="I388" s="215" t="s">
        <v>2192</v>
      </c>
      <c r="J388" s="215" t="s">
        <v>1451</v>
      </c>
    </row>
    <row r="389" spans="2:10" ht="45" x14ac:dyDescent="0.25">
      <c r="B389" s="214">
        <v>381</v>
      </c>
      <c r="C389" s="215" t="s">
        <v>2207</v>
      </c>
      <c r="D389" s="215" t="s">
        <v>1341</v>
      </c>
      <c r="E389" s="217" t="s">
        <v>1813</v>
      </c>
      <c r="F389" s="215" t="s">
        <v>2122</v>
      </c>
      <c r="G389" s="217" t="s">
        <v>1451</v>
      </c>
      <c r="H389" s="214">
        <v>3350</v>
      </c>
      <c r="I389" s="215" t="s">
        <v>2192</v>
      </c>
      <c r="J389" s="215" t="s">
        <v>1451</v>
      </c>
    </row>
    <row r="390" spans="2:10" ht="45" x14ac:dyDescent="0.25">
      <c r="B390" s="214">
        <v>382</v>
      </c>
      <c r="C390" s="215" t="s">
        <v>2208</v>
      </c>
      <c r="D390" s="215" t="s">
        <v>1341</v>
      </c>
      <c r="E390" s="217" t="s">
        <v>1813</v>
      </c>
      <c r="F390" s="215" t="s">
        <v>2122</v>
      </c>
      <c r="G390" s="217" t="s">
        <v>1451</v>
      </c>
      <c r="H390" s="214">
        <v>7000</v>
      </c>
      <c r="I390" s="215" t="s">
        <v>2192</v>
      </c>
      <c r="J390" s="215" t="s">
        <v>1451</v>
      </c>
    </row>
    <row r="391" spans="2:10" ht="30" x14ac:dyDescent="0.25">
      <c r="B391" s="214">
        <v>383</v>
      </c>
      <c r="C391" s="215" t="s">
        <v>2209</v>
      </c>
      <c r="D391" s="215" t="s">
        <v>1451</v>
      </c>
      <c r="E391" s="217" t="s">
        <v>1451</v>
      </c>
      <c r="F391" s="215" t="s">
        <v>2210</v>
      </c>
      <c r="G391" s="217" t="s">
        <v>14</v>
      </c>
      <c r="H391" s="214">
        <v>12000</v>
      </c>
      <c r="I391" s="215" t="s">
        <v>2211</v>
      </c>
      <c r="J391" s="215" t="s">
        <v>1451</v>
      </c>
    </row>
    <row r="392" spans="2:10" ht="45" x14ac:dyDescent="0.25">
      <c r="B392" s="214">
        <v>384</v>
      </c>
      <c r="C392" s="215" t="s">
        <v>2212</v>
      </c>
      <c r="D392" s="215" t="s">
        <v>1451</v>
      </c>
      <c r="E392" s="217" t="s">
        <v>1451</v>
      </c>
      <c r="F392" s="215" t="s">
        <v>2213</v>
      </c>
      <c r="G392" s="217" t="s">
        <v>14</v>
      </c>
      <c r="H392" s="214">
        <v>2300</v>
      </c>
      <c r="I392" s="215" t="s">
        <v>2214</v>
      </c>
      <c r="J392" s="215" t="s">
        <v>1451</v>
      </c>
    </row>
    <row r="393" spans="2:10" ht="45" x14ac:dyDescent="0.25">
      <c r="B393" s="214">
        <v>385</v>
      </c>
      <c r="C393" s="215" t="s">
        <v>2215</v>
      </c>
      <c r="D393" s="215" t="s">
        <v>1451</v>
      </c>
      <c r="E393" s="217" t="s">
        <v>1451</v>
      </c>
      <c r="F393" s="215" t="s">
        <v>2216</v>
      </c>
      <c r="G393" s="217" t="s">
        <v>14</v>
      </c>
      <c r="H393" s="214">
        <v>1000</v>
      </c>
      <c r="I393" s="215" t="s">
        <v>2134</v>
      </c>
      <c r="J393" s="215" t="s">
        <v>1451</v>
      </c>
    </row>
    <row r="394" spans="2:10" ht="30" x14ac:dyDescent="0.25">
      <c r="B394" s="214">
        <v>386</v>
      </c>
      <c r="C394" s="215" t="s">
        <v>2217</v>
      </c>
      <c r="D394" s="215" t="s">
        <v>1451</v>
      </c>
      <c r="E394" s="217" t="s">
        <v>1451</v>
      </c>
      <c r="F394" s="215" t="s">
        <v>2216</v>
      </c>
      <c r="G394" s="217" t="s">
        <v>14</v>
      </c>
      <c r="H394" s="214">
        <v>2300</v>
      </c>
      <c r="I394" s="215" t="s">
        <v>2134</v>
      </c>
      <c r="J394" s="215" t="s">
        <v>1451</v>
      </c>
    </row>
    <row r="395" spans="2:10" ht="45" x14ac:dyDescent="0.25">
      <c r="B395" s="214">
        <v>387</v>
      </c>
      <c r="C395" s="215" t="s">
        <v>2230</v>
      </c>
      <c r="D395" s="215" t="s">
        <v>1451</v>
      </c>
      <c r="E395" s="217" t="s">
        <v>1451</v>
      </c>
      <c r="F395" s="215" t="s">
        <v>2133</v>
      </c>
      <c r="G395" s="217" t="s">
        <v>1451</v>
      </c>
      <c r="H395" s="214">
        <v>30000</v>
      </c>
      <c r="I395" s="215" t="s">
        <v>2130</v>
      </c>
      <c r="J395" s="215" t="s">
        <v>1451</v>
      </c>
    </row>
    <row r="396" spans="2:10" ht="60" x14ac:dyDescent="0.25">
      <c r="B396" s="214">
        <v>388</v>
      </c>
      <c r="C396" s="215" t="s">
        <v>2132</v>
      </c>
      <c r="D396" s="215" t="s">
        <v>1451</v>
      </c>
      <c r="E396" s="217" t="s">
        <v>1451</v>
      </c>
      <c r="F396" s="215" t="s">
        <v>2133</v>
      </c>
      <c r="G396" s="217" t="s">
        <v>1451</v>
      </c>
      <c r="H396" s="214">
        <v>28000</v>
      </c>
      <c r="I396" s="215" t="s">
        <v>2134</v>
      </c>
      <c r="J396" s="215" t="s">
        <v>2135</v>
      </c>
    </row>
    <row r="397" spans="2:10" ht="30" x14ac:dyDescent="0.25">
      <c r="B397" s="214">
        <v>389</v>
      </c>
      <c r="C397" s="215" t="s">
        <v>2136</v>
      </c>
      <c r="D397" s="215" t="s">
        <v>1451</v>
      </c>
      <c r="E397" s="217" t="s">
        <v>1451</v>
      </c>
      <c r="F397" s="215" t="s">
        <v>2137</v>
      </c>
      <c r="G397" s="217" t="s">
        <v>14</v>
      </c>
      <c r="H397" s="214">
        <v>1500</v>
      </c>
      <c r="I397" s="215" t="s">
        <v>2138</v>
      </c>
      <c r="J397" s="215" t="s">
        <v>2139</v>
      </c>
    </row>
    <row r="398" spans="2:10" ht="30" x14ac:dyDescent="0.25">
      <c r="B398" s="214">
        <v>390</v>
      </c>
      <c r="C398" s="215" t="s">
        <v>2140</v>
      </c>
      <c r="D398" s="215" t="s">
        <v>1451</v>
      </c>
      <c r="E398" s="217" t="s">
        <v>1451</v>
      </c>
      <c r="F398" s="215" t="s">
        <v>2137</v>
      </c>
      <c r="G398" s="217" t="s">
        <v>14</v>
      </c>
      <c r="H398" s="214">
        <v>1000</v>
      </c>
      <c r="I398" s="215" t="s">
        <v>2138</v>
      </c>
      <c r="J398" s="215" t="s">
        <v>2141</v>
      </c>
    </row>
    <row r="399" spans="2:10" ht="30" x14ac:dyDescent="0.25">
      <c r="B399" s="214">
        <v>391</v>
      </c>
      <c r="C399" s="215" t="s">
        <v>2142</v>
      </c>
      <c r="D399" s="215" t="s">
        <v>1451</v>
      </c>
      <c r="E399" s="217" t="s">
        <v>1451</v>
      </c>
      <c r="F399" s="215" t="s">
        <v>2137</v>
      </c>
      <c r="G399" s="217" t="s">
        <v>14</v>
      </c>
      <c r="H399" s="214">
        <v>2500</v>
      </c>
      <c r="I399" s="215" t="s">
        <v>2143</v>
      </c>
      <c r="J399" s="215" t="s">
        <v>2144</v>
      </c>
    </row>
    <row r="400" spans="2:10" ht="45" x14ac:dyDescent="0.25">
      <c r="B400" s="214">
        <v>392</v>
      </c>
      <c r="C400" s="215" t="s">
        <v>2250</v>
      </c>
      <c r="D400" s="215" t="s">
        <v>1340</v>
      </c>
      <c r="E400" s="217" t="s">
        <v>1813</v>
      </c>
      <c r="F400" s="215" t="s">
        <v>2146</v>
      </c>
      <c r="G400" s="217" t="s">
        <v>2251</v>
      </c>
      <c r="H400" s="214">
        <v>12000</v>
      </c>
      <c r="I400" s="215" t="s">
        <v>1495</v>
      </c>
      <c r="J400" s="215" t="s">
        <v>2252</v>
      </c>
    </row>
    <row r="401" spans="2:10" ht="45" x14ac:dyDescent="0.25">
      <c r="B401" s="214">
        <v>393</v>
      </c>
      <c r="C401" s="215" t="s">
        <v>2253</v>
      </c>
      <c r="D401" s="215" t="s">
        <v>1340</v>
      </c>
      <c r="E401" s="217" t="s">
        <v>1813</v>
      </c>
      <c r="F401" s="215" t="s">
        <v>2146</v>
      </c>
      <c r="G401" s="217" t="s">
        <v>1451</v>
      </c>
      <c r="H401" s="214">
        <v>1300</v>
      </c>
      <c r="I401" s="215" t="s">
        <v>2254</v>
      </c>
      <c r="J401" s="215" t="s">
        <v>1451</v>
      </c>
    </row>
    <row r="402" spans="2:10" ht="30" x14ac:dyDescent="0.25">
      <c r="B402" s="214">
        <v>394</v>
      </c>
      <c r="C402" s="215" t="s">
        <v>2255</v>
      </c>
      <c r="D402" s="215" t="s">
        <v>1451</v>
      </c>
      <c r="E402" s="217" t="s">
        <v>1451</v>
      </c>
      <c r="F402" s="215" t="s">
        <v>2146</v>
      </c>
      <c r="G402" s="217" t="s">
        <v>1451</v>
      </c>
      <c r="H402" s="214">
        <v>1000</v>
      </c>
      <c r="I402" s="215" t="s">
        <v>2138</v>
      </c>
      <c r="J402" s="215" t="s">
        <v>1451</v>
      </c>
    </row>
    <row r="403" spans="2:10" ht="30" x14ac:dyDescent="0.25">
      <c r="B403" s="214">
        <v>395</v>
      </c>
      <c r="C403" s="215" t="s">
        <v>2256</v>
      </c>
      <c r="D403" s="215" t="s">
        <v>1451</v>
      </c>
      <c r="E403" s="217" t="s">
        <v>1451</v>
      </c>
      <c r="F403" s="215" t="s">
        <v>2146</v>
      </c>
      <c r="G403" s="217" t="s">
        <v>14</v>
      </c>
      <c r="H403" s="214">
        <v>1800</v>
      </c>
      <c r="I403" s="215" t="s">
        <v>2138</v>
      </c>
      <c r="J403" s="215" t="s">
        <v>1451</v>
      </c>
    </row>
    <row r="404" spans="2:10" ht="30" x14ac:dyDescent="0.25">
      <c r="B404" s="214">
        <v>396</v>
      </c>
      <c r="C404" s="215" t="s">
        <v>2145</v>
      </c>
      <c r="D404" s="215" t="s">
        <v>1451</v>
      </c>
      <c r="E404" s="217" t="s">
        <v>1451</v>
      </c>
      <c r="F404" s="215" t="s">
        <v>2146</v>
      </c>
      <c r="G404" s="217" t="s">
        <v>1451</v>
      </c>
      <c r="H404" s="214">
        <v>1000</v>
      </c>
      <c r="I404" s="215" t="s">
        <v>1495</v>
      </c>
      <c r="J404" s="215" t="s">
        <v>1451</v>
      </c>
    </row>
    <row r="405" spans="2:10" ht="30" x14ac:dyDescent="0.25">
      <c r="B405" s="214">
        <v>397</v>
      </c>
      <c r="C405" s="215" t="s">
        <v>2147</v>
      </c>
      <c r="D405" s="215" t="s">
        <v>1340</v>
      </c>
      <c r="E405" s="217" t="s">
        <v>1813</v>
      </c>
      <c r="F405" s="215" t="s">
        <v>2146</v>
      </c>
      <c r="G405" s="217" t="s">
        <v>1451</v>
      </c>
      <c r="H405" s="214">
        <v>1400</v>
      </c>
      <c r="I405" s="215" t="s">
        <v>1495</v>
      </c>
      <c r="J405" s="215" t="s">
        <v>1451</v>
      </c>
    </row>
    <row r="406" spans="2:10" ht="45" x14ac:dyDescent="0.25">
      <c r="B406" s="214">
        <v>398</v>
      </c>
      <c r="C406" s="215" t="s">
        <v>2148</v>
      </c>
      <c r="D406" s="215" t="s">
        <v>1340</v>
      </c>
      <c r="E406" s="217" t="s">
        <v>1813</v>
      </c>
      <c r="F406" s="215" t="s">
        <v>2146</v>
      </c>
      <c r="G406" s="217" t="s">
        <v>1451</v>
      </c>
      <c r="H406" s="214">
        <v>1000</v>
      </c>
      <c r="I406" s="215" t="s">
        <v>1495</v>
      </c>
      <c r="J406" s="215" t="s">
        <v>1451</v>
      </c>
    </row>
    <row r="407" spans="2:10" x14ac:dyDescent="0.25">
      <c r="B407" s="214">
        <v>399</v>
      </c>
      <c r="C407" s="215" t="s">
        <v>2149</v>
      </c>
      <c r="D407" s="215" t="s">
        <v>1451</v>
      </c>
      <c r="E407" s="217" t="s">
        <v>1451</v>
      </c>
      <c r="F407" s="215" t="s">
        <v>2150</v>
      </c>
      <c r="G407" s="217" t="s">
        <v>1451</v>
      </c>
      <c r="H407" s="214">
        <v>1335</v>
      </c>
      <c r="I407" s="215" t="s">
        <v>2151</v>
      </c>
      <c r="J407" s="215" t="s">
        <v>1451</v>
      </c>
    </row>
    <row r="408" spans="2:10" ht="30" x14ac:dyDescent="0.25">
      <c r="B408" s="214">
        <v>400</v>
      </c>
      <c r="C408" s="215" t="s">
        <v>2152</v>
      </c>
      <c r="D408" s="215" t="s">
        <v>1451</v>
      </c>
      <c r="E408" s="217" t="s">
        <v>1451</v>
      </c>
      <c r="F408" s="215" t="s">
        <v>2146</v>
      </c>
      <c r="G408" s="217" t="s">
        <v>14</v>
      </c>
      <c r="H408" s="214">
        <v>2000</v>
      </c>
      <c r="I408" s="215" t="s">
        <v>2138</v>
      </c>
      <c r="J408" s="215" t="s">
        <v>1451</v>
      </c>
    </row>
    <row r="409" spans="2:10" ht="30" x14ac:dyDescent="0.25">
      <c r="B409" s="214">
        <v>401</v>
      </c>
      <c r="C409" s="215" t="s">
        <v>2153</v>
      </c>
      <c r="D409" s="215" t="s">
        <v>1451</v>
      </c>
      <c r="E409" s="217" t="s">
        <v>1451</v>
      </c>
      <c r="F409" s="215" t="s">
        <v>2146</v>
      </c>
      <c r="G409" s="217" t="s">
        <v>1451</v>
      </c>
      <c r="H409" s="214">
        <v>2130</v>
      </c>
      <c r="I409" s="215" t="s">
        <v>2154</v>
      </c>
      <c r="J409" s="215" t="s">
        <v>1451</v>
      </c>
    </row>
    <row r="410" spans="2:10" ht="30" x14ac:dyDescent="0.25">
      <c r="B410" s="214">
        <v>402</v>
      </c>
      <c r="C410" s="215" t="s">
        <v>2155</v>
      </c>
      <c r="D410" s="215" t="s">
        <v>1451</v>
      </c>
      <c r="E410" s="217" t="s">
        <v>1451</v>
      </c>
      <c r="F410" s="215" t="s">
        <v>2146</v>
      </c>
      <c r="G410" s="217" t="s">
        <v>1451</v>
      </c>
      <c r="H410" s="214">
        <v>2300</v>
      </c>
      <c r="I410" s="215" t="s">
        <v>2154</v>
      </c>
      <c r="J410" s="215" t="s">
        <v>1451</v>
      </c>
    </row>
    <row r="411" spans="2:10" ht="30" x14ac:dyDescent="0.25">
      <c r="B411" s="214">
        <v>403</v>
      </c>
      <c r="C411" s="215" t="s">
        <v>2156</v>
      </c>
      <c r="D411" s="215" t="s">
        <v>1451</v>
      </c>
      <c r="E411" s="217" t="s">
        <v>1451</v>
      </c>
      <c r="F411" s="215" t="s">
        <v>2146</v>
      </c>
      <c r="G411" s="217" t="s">
        <v>1451</v>
      </c>
      <c r="H411" s="214">
        <v>2300</v>
      </c>
      <c r="I411" s="215" t="s">
        <v>2157</v>
      </c>
      <c r="J411" s="215" t="s">
        <v>1451</v>
      </c>
    </row>
    <row r="412" spans="2:10" ht="30" x14ac:dyDescent="0.25">
      <c r="B412" s="214">
        <v>404</v>
      </c>
      <c r="C412" s="215" t="s">
        <v>2270</v>
      </c>
      <c r="D412" s="215" t="s">
        <v>1451</v>
      </c>
      <c r="E412" s="217" t="s">
        <v>1451</v>
      </c>
      <c r="F412" s="215" t="s">
        <v>2150</v>
      </c>
      <c r="G412" s="217" t="s">
        <v>1451</v>
      </c>
      <c r="H412" s="214">
        <v>1000</v>
      </c>
      <c r="I412" s="215" t="s">
        <v>2271</v>
      </c>
      <c r="J412" s="215" t="s">
        <v>1451</v>
      </c>
    </row>
    <row r="413" spans="2:10" ht="30" x14ac:dyDescent="0.25">
      <c r="B413" s="214">
        <v>405</v>
      </c>
      <c r="C413" s="215" t="s">
        <v>2272</v>
      </c>
      <c r="D413" s="215" t="s">
        <v>1451</v>
      </c>
      <c r="E413" s="217" t="s">
        <v>1451</v>
      </c>
      <c r="F413" s="215" t="s">
        <v>2150</v>
      </c>
      <c r="G413" s="217" t="s">
        <v>14</v>
      </c>
      <c r="H413" s="214">
        <v>1000</v>
      </c>
      <c r="I413" s="215" t="s">
        <v>2271</v>
      </c>
      <c r="J413" s="215" t="s">
        <v>1451</v>
      </c>
    </row>
    <row r="414" spans="2:10" ht="60" x14ac:dyDescent="0.25">
      <c r="B414" s="214">
        <v>406</v>
      </c>
      <c r="C414" s="215" t="s">
        <v>2273</v>
      </c>
      <c r="D414" s="215" t="s">
        <v>1340</v>
      </c>
      <c r="E414" s="217" t="s">
        <v>1797</v>
      </c>
      <c r="F414" s="215" t="s">
        <v>2150</v>
      </c>
      <c r="G414" s="217" t="s">
        <v>1451</v>
      </c>
      <c r="H414" s="214">
        <v>1000</v>
      </c>
      <c r="I414" s="215" t="s">
        <v>2274</v>
      </c>
      <c r="J414" s="215" t="s">
        <v>2275</v>
      </c>
    </row>
    <row r="415" spans="2:10" ht="105" x14ac:dyDescent="0.25">
      <c r="B415" s="214">
        <v>407</v>
      </c>
      <c r="C415" s="215" t="s">
        <v>2158</v>
      </c>
      <c r="D415" s="215" t="s">
        <v>1451</v>
      </c>
      <c r="E415" s="217" t="s">
        <v>1451</v>
      </c>
      <c r="F415" s="215" t="s">
        <v>2159</v>
      </c>
      <c r="G415" s="217" t="s">
        <v>1451</v>
      </c>
      <c r="H415" s="214">
        <v>2000</v>
      </c>
      <c r="I415" s="215" t="s">
        <v>2160</v>
      </c>
      <c r="J415" s="215" t="s">
        <v>2161</v>
      </c>
    </row>
    <row r="416" spans="2:10" x14ac:dyDescent="0.25">
      <c r="B416" s="214">
        <v>408</v>
      </c>
      <c r="C416" s="215" t="s">
        <v>2162</v>
      </c>
      <c r="D416" s="215" t="s">
        <v>1451</v>
      </c>
      <c r="E416" s="217" t="s">
        <v>1451</v>
      </c>
      <c r="F416" s="215" t="s">
        <v>2159</v>
      </c>
      <c r="G416" s="217" t="s">
        <v>14</v>
      </c>
      <c r="H416" s="214">
        <v>1200</v>
      </c>
      <c r="I416" s="215" t="s">
        <v>2160</v>
      </c>
      <c r="J416" s="215" t="s">
        <v>1451</v>
      </c>
    </row>
    <row r="417" spans="2:10" ht="45" x14ac:dyDescent="0.25">
      <c r="B417" s="214">
        <v>409</v>
      </c>
      <c r="C417" s="215" t="s">
        <v>2163</v>
      </c>
      <c r="D417" s="215" t="s">
        <v>1451</v>
      </c>
      <c r="E417" s="217" t="s">
        <v>1451</v>
      </c>
      <c r="F417" s="215" t="s">
        <v>2159</v>
      </c>
      <c r="G417" s="217" t="s">
        <v>14</v>
      </c>
      <c r="H417" s="214">
        <v>3025</v>
      </c>
      <c r="I417" s="215" t="s">
        <v>2160</v>
      </c>
      <c r="J417" s="215" t="s">
        <v>1451</v>
      </c>
    </row>
    <row r="418" spans="2:10" ht="30" x14ac:dyDescent="0.25">
      <c r="B418" s="214">
        <v>410</v>
      </c>
      <c r="C418" s="215" t="s">
        <v>2164</v>
      </c>
      <c r="D418" s="215" t="s">
        <v>1451</v>
      </c>
      <c r="E418" s="217" t="s">
        <v>1451</v>
      </c>
      <c r="F418" s="215" t="s">
        <v>2150</v>
      </c>
      <c r="G418" s="217" t="s">
        <v>1451</v>
      </c>
      <c r="H418" s="214">
        <v>1000</v>
      </c>
      <c r="I418" s="215" t="s">
        <v>2165</v>
      </c>
      <c r="J418" s="215" t="s">
        <v>2166</v>
      </c>
    </row>
    <row r="419" spans="2:10" ht="30" x14ac:dyDescent="0.25">
      <c r="B419" s="214">
        <v>411</v>
      </c>
      <c r="C419" s="215" t="s">
        <v>2167</v>
      </c>
      <c r="D419" s="215" t="s">
        <v>1451</v>
      </c>
      <c r="E419" s="217" t="s">
        <v>1451</v>
      </c>
      <c r="F419" s="215" t="s">
        <v>2150</v>
      </c>
      <c r="G419" s="217" t="s">
        <v>14</v>
      </c>
      <c r="H419" s="214">
        <v>1500</v>
      </c>
      <c r="I419" s="215" t="s">
        <v>2165</v>
      </c>
      <c r="J419" s="215" t="s">
        <v>1451</v>
      </c>
    </row>
    <row r="420" spans="2:10" ht="30" x14ac:dyDescent="0.25">
      <c r="B420" s="214">
        <v>412</v>
      </c>
      <c r="C420" s="215" t="s">
        <v>2303</v>
      </c>
      <c r="D420" s="215" t="s">
        <v>1358</v>
      </c>
      <c r="E420" s="217" t="s">
        <v>1813</v>
      </c>
      <c r="F420" s="215" t="s">
        <v>2296</v>
      </c>
      <c r="G420" s="217" t="s">
        <v>14</v>
      </c>
      <c r="H420" s="214">
        <v>2484</v>
      </c>
      <c r="I420" s="215" t="s">
        <v>2297</v>
      </c>
      <c r="J420" s="215" t="s">
        <v>1451</v>
      </c>
    </row>
    <row r="421" spans="2:10" ht="30" x14ac:dyDescent="0.25">
      <c r="B421" s="214">
        <v>413</v>
      </c>
      <c r="C421" s="215" t="s">
        <v>2304</v>
      </c>
      <c r="D421" s="215" t="s">
        <v>1358</v>
      </c>
      <c r="E421" s="217" t="s">
        <v>1797</v>
      </c>
      <c r="F421" s="215" t="s">
        <v>2296</v>
      </c>
      <c r="G421" s="217" t="s">
        <v>14</v>
      </c>
      <c r="H421" s="214">
        <v>20850</v>
      </c>
      <c r="I421" s="215" t="s">
        <v>2297</v>
      </c>
      <c r="J421" s="215" t="s">
        <v>1451</v>
      </c>
    </row>
    <row r="422" spans="2:10" ht="30" x14ac:dyDescent="0.25">
      <c r="B422" s="214">
        <v>414</v>
      </c>
      <c r="C422" s="215" t="s">
        <v>2328</v>
      </c>
      <c r="D422" s="215" t="s">
        <v>1342</v>
      </c>
      <c r="E422" s="217" t="s">
        <v>2291</v>
      </c>
      <c r="F422" s="215" t="s">
        <v>2329</v>
      </c>
      <c r="G422" s="217" t="s">
        <v>14</v>
      </c>
      <c r="H422" s="214">
        <v>11456</v>
      </c>
      <c r="I422" s="215" t="s">
        <v>2312</v>
      </c>
      <c r="J422" s="215" t="s">
        <v>2330</v>
      </c>
    </row>
    <row r="423" spans="2:10" ht="30" x14ac:dyDescent="0.25">
      <c r="B423" s="214">
        <v>415</v>
      </c>
      <c r="C423" s="215" t="s">
        <v>1774</v>
      </c>
      <c r="D423" s="215" t="s">
        <v>1329</v>
      </c>
      <c r="E423" s="217" t="s">
        <v>1813</v>
      </c>
      <c r="F423" s="215" t="s">
        <v>2354</v>
      </c>
      <c r="G423" s="217" t="s">
        <v>14</v>
      </c>
      <c r="H423" s="214">
        <v>200</v>
      </c>
      <c r="I423" s="215" t="s">
        <v>1674</v>
      </c>
      <c r="J423" s="215" t="s">
        <v>1776</v>
      </c>
    </row>
    <row r="424" spans="2:10" ht="30" x14ac:dyDescent="0.25">
      <c r="B424" s="214">
        <v>416</v>
      </c>
      <c r="C424" s="215" t="s">
        <v>1777</v>
      </c>
      <c r="D424" s="215" t="s">
        <v>1329</v>
      </c>
      <c r="E424" s="217" t="s">
        <v>1813</v>
      </c>
      <c r="F424" s="215" t="s">
        <v>2354</v>
      </c>
      <c r="G424" s="217" t="s">
        <v>14</v>
      </c>
      <c r="H424" s="214">
        <v>4125</v>
      </c>
      <c r="I424" s="215" t="s">
        <v>1674</v>
      </c>
      <c r="J424" s="215" t="s">
        <v>1776</v>
      </c>
    </row>
    <row r="425" spans="2:10" ht="30" x14ac:dyDescent="0.25">
      <c r="B425" s="214">
        <v>417</v>
      </c>
      <c r="C425" s="215" t="s">
        <v>1778</v>
      </c>
      <c r="D425" s="215" t="s">
        <v>1329</v>
      </c>
      <c r="E425" s="217" t="s">
        <v>1813</v>
      </c>
      <c r="F425" s="215" t="s">
        <v>2354</v>
      </c>
      <c r="G425" s="217" t="s">
        <v>14</v>
      </c>
      <c r="H425" s="214">
        <v>4200</v>
      </c>
      <c r="I425" s="215" t="s">
        <v>1674</v>
      </c>
      <c r="J425" s="215" t="s">
        <v>1776</v>
      </c>
    </row>
    <row r="426" spans="2:10" ht="30" x14ac:dyDescent="0.25">
      <c r="B426" s="214">
        <v>418</v>
      </c>
      <c r="C426" s="215" t="s">
        <v>2355</v>
      </c>
      <c r="D426" s="215" t="s">
        <v>2356</v>
      </c>
      <c r="E426" s="217" t="s">
        <v>1813</v>
      </c>
      <c r="F426" s="215" t="s">
        <v>2357</v>
      </c>
      <c r="G426" s="217" t="s">
        <v>14</v>
      </c>
      <c r="H426" s="214">
        <v>16000</v>
      </c>
      <c r="I426" s="215" t="s">
        <v>2358</v>
      </c>
      <c r="J426" s="215" t="s">
        <v>1451</v>
      </c>
    </row>
    <row r="427" spans="2:10" x14ac:dyDescent="0.25">
      <c r="B427" s="214">
        <v>419</v>
      </c>
      <c r="C427" s="215" t="s">
        <v>2359</v>
      </c>
      <c r="D427" s="215" t="s">
        <v>1451</v>
      </c>
      <c r="E427" s="217" t="s">
        <v>1451</v>
      </c>
      <c r="F427" s="215" t="s">
        <v>2360</v>
      </c>
      <c r="G427" s="217" t="s">
        <v>14</v>
      </c>
      <c r="H427" s="214">
        <v>1785</v>
      </c>
      <c r="I427" s="215" t="s">
        <v>2361</v>
      </c>
      <c r="J427" s="215" t="s">
        <v>1451</v>
      </c>
    </row>
    <row r="428" spans="2:10" ht="30" x14ac:dyDescent="0.25">
      <c r="B428" s="214">
        <v>420</v>
      </c>
      <c r="C428" s="215" t="s">
        <v>2362</v>
      </c>
      <c r="D428" s="215" t="s">
        <v>1451</v>
      </c>
      <c r="E428" s="217" t="s">
        <v>1451</v>
      </c>
      <c r="F428" s="215" t="s">
        <v>2363</v>
      </c>
      <c r="G428" s="217" t="s">
        <v>14</v>
      </c>
      <c r="H428" s="214">
        <v>2500</v>
      </c>
      <c r="I428" s="215" t="s">
        <v>2364</v>
      </c>
      <c r="J428" s="215" t="s">
        <v>1451</v>
      </c>
    </row>
    <row r="429" spans="2:10" ht="45" x14ac:dyDescent="0.25">
      <c r="B429" s="214">
        <v>421</v>
      </c>
      <c r="C429" s="215" t="s">
        <v>2326</v>
      </c>
      <c r="D429" s="215" t="s">
        <v>1347</v>
      </c>
      <c r="E429" s="217" t="s">
        <v>1797</v>
      </c>
      <c r="F429" s="215" t="s">
        <v>2296</v>
      </c>
      <c r="G429" s="217" t="s">
        <v>14</v>
      </c>
      <c r="H429" s="214">
        <v>14815</v>
      </c>
      <c r="I429" s="215" t="s">
        <v>2327</v>
      </c>
      <c r="J429" s="215" t="s">
        <v>1451</v>
      </c>
    </row>
    <row r="430" spans="2:10" ht="45" x14ac:dyDescent="0.25">
      <c r="B430" s="214">
        <v>422</v>
      </c>
      <c r="C430" s="215" t="s">
        <v>2331</v>
      </c>
      <c r="D430" s="215" t="s">
        <v>1347</v>
      </c>
      <c r="E430" s="217" t="s">
        <v>1797</v>
      </c>
      <c r="F430" s="215" t="s">
        <v>2320</v>
      </c>
      <c r="G430" s="217" t="s">
        <v>14</v>
      </c>
      <c r="H430" s="214">
        <v>2229</v>
      </c>
      <c r="I430" s="215" t="s">
        <v>2332</v>
      </c>
      <c r="J430" s="215" t="s">
        <v>1451</v>
      </c>
    </row>
    <row r="431" spans="2:10" ht="45" x14ac:dyDescent="0.25">
      <c r="B431" s="214">
        <v>423</v>
      </c>
      <c r="C431" s="215" t="s">
        <v>2333</v>
      </c>
      <c r="D431" s="215" t="s">
        <v>1342</v>
      </c>
      <c r="E431" s="217" t="s">
        <v>2291</v>
      </c>
      <c r="F431" s="215" t="s">
        <v>2334</v>
      </c>
      <c r="G431" s="217" t="s">
        <v>14</v>
      </c>
      <c r="H431" s="214">
        <v>1204</v>
      </c>
      <c r="I431" s="215" t="s">
        <v>2335</v>
      </c>
      <c r="J431" s="215" t="s">
        <v>1451</v>
      </c>
    </row>
    <row r="432" spans="2:10" ht="75" x14ac:dyDescent="0.25">
      <c r="B432" s="214">
        <v>424</v>
      </c>
      <c r="C432" s="215" t="s">
        <v>2380</v>
      </c>
      <c r="D432" s="215" t="s">
        <v>1329</v>
      </c>
      <c r="E432" s="217" t="s">
        <v>1813</v>
      </c>
      <c r="F432" s="215" t="s">
        <v>2381</v>
      </c>
      <c r="G432" s="217" t="s">
        <v>14</v>
      </c>
      <c r="H432" s="214">
        <v>1800</v>
      </c>
      <c r="I432" s="215" t="s">
        <v>2342</v>
      </c>
      <c r="J432" s="215" t="s">
        <v>2382</v>
      </c>
    </row>
    <row r="433" spans="2:10" ht="30" x14ac:dyDescent="0.25">
      <c r="B433" s="214">
        <v>425</v>
      </c>
      <c r="C433" s="215" t="s">
        <v>4460</v>
      </c>
      <c r="D433" s="215" t="s">
        <v>1451</v>
      </c>
      <c r="E433" s="217" t="s">
        <v>2291</v>
      </c>
      <c r="F433" s="215" t="s">
        <v>2341</v>
      </c>
      <c r="G433" s="217" t="s">
        <v>14</v>
      </c>
      <c r="H433" s="214">
        <v>35000</v>
      </c>
      <c r="I433" s="215" t="s">
        <v>2342</v>
      </c>
      <c r="J433" s="215" t="s">
        <v>2343</v>
      </c>
    </row>
    <row r="434" spans="2:10" x14ac:dyDescent="0.25">
      <c r="B434" s="214">
        <v>426</v>
      </c>
      <c r="C434" s="215" t="s">
        <v>2344</v>
      </c>
      <c r="D434" s="215" t="s">
        <v>1368</v>
      </c>
      <c r="E434" s="217" t="s">
        <v>1797</v>
      </c>
      <c r="F434" s="215" t="s">
        <v>2345</v>
      </c>
      <c r="G434" s="217" t="s">
        <v>14</v>
      </c>
      <c r="H434" s="214">
        <v>1862</v>
      </c>
      <c r="I434" s="215" t="s">
        <v>2309</v>
      </c>
      <c r="J434" s="215" t="s">
        <v>2346</v>
      </c>
    </row>
    <row r="435" spans="2:10" ht="30" x14ac:dyDescent="0.25">
      <c r="B435" s="214">
        <v>427</v>
      </c>
      <c r="C435" s="215" t="s">
        <v>2228</v>
      </c>
      <c r="D435" s="215" t="s">
        <v>1368</v>
      </c>
      <c r="E435" s="217" t="s">
        <v>1797</v>
      </c>
      <c r="F435" s="215" t="s">
        <v>2347</v>
      </c>
      <c r="G435" s="217" t="s">
        <v>12</v>
      </c>
      <c r="H435" s="214">
        <v>2299</v>
      </c>
      <c r="I435" s="215" t="s">
        <v>2312</v>
      </c>
      <c r="J435" s="215" t="s">
        <v>1451</v>
      </c>
    </row>
    <row r="436" spans="2:10" x14ac:dyDescent="0.25">
      <c r="B436" s="214">
        <v>428</v>
      </c>
      <c r="C436" s="215" t="s">
        <v>2348</v>
      </c>
      <c r="D436" s="215" t="s">
        <v>1368</v>
      </c>
      <c r="E436" s="217" t="s">
        <v>1797</v>
      </c>
      <c r="F436" s="215" t="s">
        <v>2349</v>
      </c>
      <c r="G436" s="217" t="s">
        <v>14</v>
      </c>
      <c r="H436" s="214">
        <v>1585</v>
      </c>
      <c r="I436" s="215" t="s">
        <v>2350</v>
      </c>
      <c r="J436" s="215" t="s">
        <v>1451</v>
      </c>
    </row>
    <row r="437" spans="2:10" ht="30" x14ac:dyDescent="0.25">
      <c r="B437" s="214">
        <v>429</v>
      </c>
      <c r="C437" s="215" t="s">
        <v>2351</v>
      </c>
      <c r="D437" s="215" t="s">
        <v>1368</v>
      </c>
      <c r="E437" s="217" t="s">
        <v>1797</v>
      </c>
      <c r="F437" s="215" t="s">
        <v>2349</v>
      </c>
      <c r="G437" s="217" t="s">
        <v>2251</v>
      </c>
      <c r="H437" s="214">
        <v>11588</v>
      </c>
      <c r="I437" s="215" t="s">
        <v>2350</v>
      </c>
      <c r="J437" s="215" t="s">
        <v>1451</v>
      </c>
    </row>
    <row r="438" spans="2:10" ht="30" x14ac:dyDescent="0.25">
      <c r="B438" s="214">
        <v>430</v>
      </c>
      <c r="C438" s="215" t="s">
        <v>2352</v>
      </c>
      <c r="D438" s="215" t="s">
        <v>1342</v>
      </c>
      <c r="E438" s="217" t="s">
        <v>2291</v>
      </c>
      <c r="F438" s="215" t="s">
        <v>2308</v>
      </c>
      <c r="G438" s="217" t="s">
        <v>14</v>
      </c>
      <c r="H438" s="214">
        <v>2420</v>
      </c>
      <c r="I438" s="215" t="s">
        <v>2309</v>
      </c>
      <c r="J438" s="215" t="s">
        <v>1451</v>
      </c>
    </row>
    <row r="439" spans="2:10" ht="30" x14ac:dyDescent="0.25">
      <c r="B439" s="214">
        <v>431</v>
      </c>
      <c r="C439" s="215" t="s">
        <v>2353</v>
      </c>
      <c r="D439" s="215" t="s">
        <v>1342</v>
      </c>
      <c r="E439" s="217" t="s">
        <v>2291</v>
      </c>
      <c r="F439" s="215" t="s">
        <v>2308</v>
      </c>
      <c r="G439" s="217" t="s">
        <v>14</v>
      </c>
      <c r="H439" s="214">
        <v>1042</v>
      </c>
      <c r="I439" s="215" t="s">
        <v>2309</v>
      </c>
      <c r="J439" s="215" t="s">
        <v>1451</v>
      </c>
    </row>
    <row r="440" spans="2:10" ht="45" x14ac:dyDescent="0.25">
      <c r="B440" s="214">
        <v>432</v>
      </c>
      <c r="C440" s="215" t="s">
        <v>2305</v>
      </c>
      <c r="D440" s="215" t="s">
        <v>1342</v>
      </c>
      <c r="E440" s="217" t="s">
        <v>2291</v>
      </c>
      <c r="F440" s="215" t="s">
        <v>2306</v>
      </c>
      <c r="G440" s="217" t="s">
        <v>14</v>
      </c>
      <c r="H440" s="214">
        <v>1070</v>
      </c>
      <c r="I440" s="215" t="s">
        <v>2307</v>
      </c>
      <c r="J440" s="215" t="s">
        <v>1451</v>
      </c>
    </row>
    <row r="441" spans="2:10" ht="30" x14ac:dyDescent="0.25">
      <c r="B441" s="214">
        <v>433</v>
      </c>
      <c r="C441" s="215" t="s">
        <v>2034</v>
      </c>
      <c r="D441" s="215" t="s">
        <v>1342</v>
      </c>
      <c r="E441" s="217" t="s">
        <v>2291</v>
      </c>
      <c r="F441" s="215" t="s">
        <v>2308</v>
      </c>
      <c r="G441" s="217" t="s">
        <v>14</v>
      </c>
      <c r="H441" s="214">
        <v>1043</v>
      </c>
      <c r="I441" s="215" t="s">
        <v>2309</v>
      </c>
      <c r="J441" s="215" t="s">
        <v>1451</v>
      </c>
    </row>
    <row r="442" spans="2:10" ht="30" x14ac:dyDescent="0.25">
      <c r="B442" s="214">
        <v>434</v>
      </c>
      <c r="C442" s="215" t="s">
        <v>2310</v>
      </c>
      <c r="D442" s="215" t="s">
        <v>1342</v>
      </c>
      <c r="E442" s="217" t="s">
        <v>2291</v>
      </c>
      <c r="F442" s="215" t="s">
        <v>2311</v>
      </c>
      <c r="G442" s="217" t="s">
        <v>14</v>
      </c>
      <c r="H442" s="214">
        <v>3771</v>
      </c>
      <c r="I442" s="215" t="s">
        <v>2312</v>
      </c>
      <c r="J442" s="215" t="s">
        <v>1451</v>
      </c>
    </row>
    <row r="443" spans="2:10" ht="30" x14ac:dyDescent="0.25">
      <c r="B443" s="214">
        <v>435</v>
      </c>
      <c r="C443" s="215" t="s">
        <v>2313</v>
      </c>
      <c r="D443" s="215" t="s">
        <v>1451</v>
      </c>
      <c r="E443" s="217" t="s">
        <v>1451</v>
      </c>
      <c r="F443" s="215" t="s">
        <v>2296</v>
      </c>
      <c r="G443" s="217" t="s">
        <v>14</v>
      </c>
      <c r="H443" s="214">
        <v>1394</v>
      </c>
      <c r="I443" s="215" t="s">
        <v>2314</v>
      </c>
      <c r="J443" s="215" t="s">
        <v>1451</v>
      </c>
    </row>
    <row r="444" spans="2:10" ht="30" x14ac:dyDescent="0.25">
      <c r="B444" s="214">
        <v>436</v>
      </c>
      <c r="C444" s="215" t="s">
        <v>2315</v>
      </c>
      <c r="D444" s="215" t="s">
        <v>1451</v>
      </c>
      <c r="E444" s="217" t="s">
        <v>1451</v>
      </c>
      <c r="F444" s="215" t="s">
        <v>2316</v>
      </c>
      <c r="G444" s="217" t="s">
        <v>14</v>
      </c>
      <c r="H444" s="214">
        <v>2488</v>
      </c>
      <c r="I444" s="215" t="s">
        <v>2317</v>
      </c>
      <c r="J444" s="215" t="s">
        <v>1451</v>
      </c>
    </row>
    <row r="445" spans="2:10" ht="75" x14ac:dyDescent="0.25">
      <c r="B445" s="214">
        <v>437</v>
      </c>
      <c r="C445" s="215" t="s">
        <v>2318</v>
      </c>
      <c r="D445" s="215" t="s">
        <v>2319</v>
      </c>
      <c r="E445" s="217" t="s">
        <v>1797</v>
      </c>
      <c r="F445" s="215" t="s">
        <v>2320</v>
      </c>
      <c r="G445" s="217" t="s">
        <v>14</v>
      </c>
      <c r="H445" s="214">
        <v>1921</v>
      </c>
      <c r="I445" s="215" t="s">
        <v>2321</v>
      </c>
      <c r="J445" s="215" t="s">
        <v>1451</v>
      </c>
    </row>
    <row r="446" spans="2:10" x14ac:dyDescent="0.25">
      <c r="B446" s="214">
        <v>438</v>
      </c>
      <c r="C446" s="215" t="s">
        <v>2322</v>
      </c>
      <c r="D446" s="215" t="s">
        <v>1451</v>
      </c>
      <c r="E446" s="217" t="s">
        <v>1451</v>
      </c>
      <c r="F446" s="215" t="s">
        <v>2320</v>
      </c>
      <c r="G446" s="217" t="s">
        <v>14</v>
      </c>
      <c r="H446" s="214">
        <v>1186</v>
      </c>
      <c r="I446" s="215" t="s">
        <v>2321</v>
      </c>
      <c r="J446" s="215" t="s">
        <v>2323</v>
      </c>
    </row>
    <row r="447" spans="2:10" x14ac:dyDescent="0.25">
      <c r="B447" s="214">
        <v>439</v>
      </c>
      <c r="C447" s="215" t="s">
        <v>2324</v>
      </c>
      <c r="D447" s="215" t="s">
        <v>1451</v>
      </c>
      <c r="E447" s="217" t="s">
        <v>1451</v>
      </c>
      <c r="F447" s="215" t="s">
        <v>2320</v>
      </c>
      <c r="G447" s="217" t="s">
        <v>14</v>
      </c>
      <c r="H447" s="214">
        <v>7381</v>
      </c>
      <c r="I447" s="215" t="s">
        <v>2321</v>
      </c>
      <c r="J447" s="215" t="s">
        <v>2325</v>
      </c>
    </row>
    <row r="448" spans="2:10" ht="45" x14ac:dyDescent="0.25">
      <c r="B448" s="214">
        <v>440</v>
      </c>
      <c r="C448" s="215" t="s">
        <v>2336</v>
      </c>
      <c r="D448" s="215" t="s">
        <v>1342</v>
      </c>
      <c r="E448" s="217" t="s">
        <v>2291</v>
      </c>
      <c r="F448" s="215" t="s">
        <v>2334</v>
      </c>
      <c r="G448" s="217" t="s">
        <v>14</v>
      </c>
      <c r="H448" s="214">
        <v>2589</v>
      </c>
      <c r="I448" s="215" t="s">
        <v>2337</v>
      </c>
      <c r="J448" s="215" t="s">
        <v>2338</v>
      </c>
    </row>
    <row r="449" spans="2:10" ht="45" x14ac:dyDescent="0.25">
      <c r="B449" s="214">
        <v>441</v>
      </c>
      <c r="C449" s="215" t="s">
        <v>2339</v>
      </c>
      <c r="D449" s="215" t="s">
        <v>1342</v>
      </c>
      <c r="E449" s="217" t="s">
        <v>2291</v>
      </c>
      <c r="F449" s="215" t="s">
        <v>2334</v>
      </c>
      <c r="G449" s="217" t="s">
        <v>14</v>
      </c>
      <c r="H449" s="214">
        <v>1682</v>
      </c>
      <c r="I449" s="215" t="s">
        <v>2337</v>
      </c>
      <c r="J449" s="215" t="s">
        <v>2340</v>
      </c>
    </row>
    <row r="450" spans="2:10" ht="45" x14ac:dyDescent="0.25">
      <c r="B450" s="214">
        <v>442</v>
      </c>
      <c r="C450" s="215" t="s">
        <v>2290</v>
      </c>
      <c r="D450" s="215" t="s">
        <v>1342</v>
      </c>
      <c r="E450" s="217" t="s">
        <v>2291</v>
      </c>
      <c r="F450" s="215" t="s">
        <v>2292</v>
      </c>
      <c r="G450" s="217" t="s">
        <v>14</v>
      </c>
      <c r="H450" s="214">
        <v>9297</v>
      </c>
      <c r="I450" s="215" t="s">
        <v>2293</v>
      </c>
      <c r="J450" s="215" t="s">
        <v>2294</v>
      </c>
    </row>
    <row r="451" spans="2:10" ht="30" x14ac:dyDescent="0.25">
      <c r="B451" s="214">
        <v>443</v>
      </c>
      <c r="C451" s="215" t="s">
        <v>2295</v>
      </c>
      <c r="D451" s="215" t="s">
        <v>1358</v>
      </c>
      <c r="E451" s="217" t="s">
        <v>1813</v>
      </c>
      <c r="F451" s="215" t="s">
        <v>2296</v>
      </c>
      <c r="G451" s="217" t="s">
        <v>14</v>
      </c>
      <c r="H451" s="214">
        <v>3511</v>
      </c>
      <c r="I451" s="215" t="s">
        <v>2297</v>
      </c>
      <c r="J451" s="215" t="s">
        <v>2298</v>
      </c>
    </row>
    <row r="452" spans="2:10" ht="30" x14ac:dyDescent="0.25">
      <c r="B452" s="214">
        <v>444</v>
      </c>
      <c r="C452" s="215" t="s">
        <v>2299</v>
      </c>
      <c r="D452" s="215" t="s">
        <v>1358</v>
      </c>
      <c r="E452" s="217" t="s">
        <v>1813</v>
      </c>
      <c r="F452" s="215" t="s">
        <v>2296</v>
      </c>
      <c r="G452" s="217" t="s">
        <v>14</v>
      </c>
      <c r="H452" s="214">
        <v>1142</v>
      </c>
      <c r="I452" s="215" t="s">
        <v>2297</v>
      </c>
      <c r="J452" s="215" t="s">
        <v>1451</v>
      </c>
    </row>
    <row r="453" spans="2:10" ht="30" x14ac:dyDescent="0.25">
      <c r="B453" s="214">
        <v>445</v>
      </c>
      <c r="C453" s="215" t="s">
        <v>2300</v>
      </c>
      <c r="D453" s="215" t="s">
        <v>1358</v>
      </c>
      <c r="E453" s="217" t="s">
        <v>1813</v>
      </c>
      <c r="F453" s="215" t="s">
        <v>2296</v>
      </c>
      <c r="G453" s="217" t="s">
        <v>14</v>
      </c>
      <c r="H453" s="214">
        <v>4405</v>
      </c>
      <c r="I453" s="215" t="s">
        <v>2297</v>
      </c>
      <c r="J453" s="215" t="s">
        <v>1451</v>
      </c>
    </row>
    <row r="454" spans="2:10" ht="30" x14ac:dyDescent="0.25">
      <c r="B454" s="214">
        <v>446</v>
      </c>
      <c r="C454" s="215" t="s">
        <v>2301</v>
      </c>
      <c r="D454" s="215" t="s">
        <v>1358</v>
      </c>
      <c r="E454" s="217" t="s">
        <v>1813</v>
      </c>
      <c r="F454" s="215" t="s">
        <v>2296</v>
      </c>
      <c r="G454" s="217" t="s">
        <v>14</v>
      </c>
      <c r="H454" s="214">
        <v>4959</v>
      </c>
      <c r="I454" s="215" t="s">
        <v>2297</v>
      </c>
      <c r="J454" s="215" t="s">
        <v>1451</v>
      </c>
    </row>
    <row r="455" spans="2:10" ht="30" x14ac:dyDescent="0.25">
      <c r="B455" s="214">
        <v>447</v>
      </c>
      <c r="C455" s="215" t="s">
        <v>2302</v>
      </c>
      <c r="D455" s="215" t="s">
        <v>1358</v>
      </c>
      <c r="E455" s="217" t="s">
        <v>1813</v>
      </c>
      <c r="F455" s="215" t="s">
        <v>2296</v>
      </c>
      <c r="G455" s="217" t="s">
        <v>14</v>
      </c>
      <c r="H455" s="214">
        <v>1825</v>
      </c>
      <c r="I455" s="215" t="s">
        <v>2297</v>
      </c>
      <c r="J455" s="215" t="s">
        <v>1451</v>
      </c>
    </row>
    <row r="456" spans="2:10" ht="30" x14ac:dyDescent="0.25">
      <c r="B456" s="214">
        <v>448</v>
      </c>
      <c r="C456" s="215" t="s">
        <v>2365</v>
      </c>
      <c r="D456" s="215" t="s">
        <v>1451</v>
      </c>
      <c r="E456" s="217" t="s">
        <v>1451</v>
      </c>
      <c r="F456" s="215" t="s">
        <v>2296</v>
      </c>
      <c r="G456" s="217" t="s">
        <v>14</v>
      </c>
      <c r="H456" s="214">
        <v>2000</v>
      </c>
      <c r="I456" s="215" t="s">
        <v>2297</v>
      </c>
      <c r="J456" s="215" t="s">
        <v>2366</v>
      </c>
    </row>
    <row r="457" spans="2:10" ht="30" x14ac:dyDescent="0.25">
      <c r="B457" s="214">
        <v>449</v>
      </c>
      <c r="C457" s="215" t="s">
        <v>2367</v>
      </c>
      <c r="D457" s="215" t="s">
        <v>1451</v>
      </c>
      <c r="E457" s="217" t="s">
        <v>1451</v>
      </c>
      <c r="F457" s="215" t="s">
        <v>2296</v>
      </c>
      <c r="G457" s="217" t="s">
        <v>1451</v>
      </c>
      <c r="H457" s="214">
        <v>7000</v>
      </c>
      <c r="I457" s="215" t="s">
        <v>2297</v>
      </c>
      <c r="J457" s="215" t="s">
        <v>2298</v>
      </c>
    </row>
    <row r="458" spans="2:10" ht="30" x14ac:dyDescent="0.25">
      <c r="B458" s="214">
        <v>450</v>
      </c>
      <c r="C458" s="215" t="s">
        <v>2368</v>
      </c>
      <c r="D458" s="215" t="s">
        <v>1358</v>
      </c>
      <c r="E458" s="217" t="s">
        <v>1813</v>
      </c>
      <c r="F458" s="215" t="s">
        <v>2296</v>
      </c>
      <c r="G458" s="217" t="s">
        <v>14</v>
      </c>
      <c r="H458" s="214">
        <v>2000</v>
      </c>
      <c r="I458" s="215" t="s">
        <v>2297</v>
      </c>
      <c r="J458" s="215" t="s">
        <v>1451</v>
      </c>
    </row>
    <row r="459" spans="2:10" ht="45" x14ac:dyDescent="0.25">
      <c r="B459" s="214">
        <v>451</v>
      </c>
      <c r="C459" s="215" t="s">
        <v>2369</v>
      </c>
      <c r="D459" s="215" t="s">
        <v>1342</v>
      </c>
      <c r="E459" s="217" t="s">
        <v>2496</v>
      </c>
      <c r="F459" s="215" t="s">
        <v>2347</v>
      </c>
      <c r="G459" s="217" t="s">
        <v>14</v>
      </c>
      <c r="H459" s="214">
        <v>700</v>
      </c>
      <c r="I459" s="215" t="s">
        <v>2312</v>
      </c>
      <c r="J459" s="215" t="s">
        <v>2371</v>
      </c>
    </row>
    <row r="460" spans="2:10" ht="30" x14ac:dyDescent="0.25">
      <c r="B460" s="214">
        <v>452</v>
      </c>
      <c r="C460" s="215" t="s">
        <v>2372</v>
      </c>
      <c r="D460" s="215" t="s">
        <v>1451</v>
      </c>
      <c r="E460" s="217" t="s">
        <v>1451</v>
      </c>
      <c r="F460" s="215" t="s">
        <v>2373</v>
      </c>
      <c r="G460" s="217" t="s">
        <v>12</v>
      </c>
      <c r="H460" s="214">
        <v>10000</v>
      </c>
      <c r="I460" s="215" t="s">
        <v>2374</v>
      </c>
      <c r="J460" s="215" t="s">
        <v>1451</v>
      </c>
    </row>
    <row r="461" spans="2:10" ht="45" x14ac:dyDescent="0.25">
      <c r="B461" s="214">
        <v>453</v>
      </c>
      <c r="C461" s="215" t="s">
        <v>1770</v>
      </c>
      <c r="D461" s="215" t="s">
        <v>1451</v>
      </c>
      <c r="E461" s="217" t="s">
        <v>1451</v>
      </c>
      <c r="F461" s="215" t="s">
        <v>2373</v>
      </c>
      <c r="G461" s="217" t="s">
        <v>14</v>
      </c>
      <c r="H461" s="214">
        <v>1500</v>
      </c>
      <c r="I461" s="215" t="s">
        <v>2374</v>
      </c>
      <c r="J461" s="215" t="s">
        <v>2375</v>
      </c>
    </row>
    <row r="462" spans="2:10" ht="30" x14ac:dyDescent="0.25">
      <c r="B462" s="214">
        <v>454</v>
      </c>
      <c r="C462" s="215" t="s">
        <v>2376</v>
      </c>
      <c r="D462" s="215" t="s">
        <v>1451</v>
      </c>
      <c r="E462" s="217" t="s">
        <v>1451</v>
      </c>
      <c r="F462" s="215" t="s">
        <v>2373</v>
      </c>
      <c r="G462" s="217" t="s">
        <v>14</v>
      </c>
      <c r="H462" s="214">
        <v>3000</v>
      </c>
      <c r="I462" s="215" t="s">
        <v>2374</v>
      </c>
      <c r="J462" s="215" t="s">
        <v>1451</v>
      </c>
    </row>
    <row r="463" spans="2:10" ht="45" x14ac:dyDescent="0.25">
      <c r="B463" s="214">
        <v>455</v>
      </c>
      <c r="C463" s="215" t="s">
        <v>2377</v>
      </c>
      <c r="D463" s="215" t="s">
        <v>1347</v>
      </c>
      <c r="E463" s="217" t="s">
        <v>1797</v>
      </c>
      <c r="F463" s="215" t="s">
        <v>2378</v>
      </c>
      <c r="G463" s="217" t="s">
        <v>14</v>
      </c>
      <c r="H463" s="214">
        <v>4370</v>
      </c>
      <c r="I463" s="215" t="s">
        <v>2379</v>
      </c>
      <c r="J463" s="215" t="s">
        <v>1451</v>
      </c>
    </row>
    <row r="464" spans="2:10" ht="60" x14ac:dyDescent="0.25">
      <c r="B464" s="214">
        <v>456</v>
      </c>
      <c r="C464" s="215" t="s">
        <v>2415</v>
      </c>
      <c r="D464" s="215" t="s">
        <v>1344</v>
      </c>
      <c r="E464" s="217" t="s">
        <v>1813</v>
      </c>
      <c r="F464" s="215" t="s">
        <v>2391</v>
      </c>
      <c r="G464" s="217" t="s">
        <v>1451</v>
      </c>
      <c r="H464" s="214">
        <v>6502</v>
      </c>
      <c r="I464" s="215" t="s">
        <v>2416</v>
      </c>
      <c r="J464" s="215" t="s">
        <v>2417</v>
      </c>
    </row>
    <row r="465" spans="2:10" ht="30" x14ac:dyDescent="0.25">
      <c r="B465" s="214">
        <v>457</v>
      </c>
      <c r="C465" s="215" t="s">
        <v>2452</v>
      </c>
      <c r="D465" s="215" t="s">
        <v>1343</v>
      </c>
      <c r="E465" s="217" t="s">
        <v>1797</v>
      </c>
      <c r="F465" s="215" t="s">
        <v>2391</v>
      </c>
      <c r="G465" s="217" t="s">
        <v>1451</v>
      </c>
      <c r="H465" s="214">
        <v>2178</v>
      </c>
      <c r="I465" s="215" t="s">
        <v>2453</v>
      </c>
      <c r="J465" s="215" t="s">
        <v>2454</v>
      </c>
    </row>
    <row r="466" spans="2:10" ht="30" x14ac:dyDescent="0.25">
      <c r="B466" s="214">
        <v>458</v>
      </c>
      <c r="C466" s="215" t="s">
        <v>2455</v>
      </c>
      <c r="D466" s="215" t="s">
        <v>2456</v>
      </c>
      <c r="E466" s="217" t="s">
        <v>1797</v>
      </c>
      <c r="F466" s="215" t="s">
        <v>2391</v>
      </c>
      <c r="G466" s="217" t="s">
        <v>1451</v>
      </c>
      <c r="H466" s="214">
        <v>4310</v>
      </c>
      <c r="I466" s="215" t="s">
        <v>2453</v>
      </c>
      <c r="J466" s="215" t="s">
        <v>2457</v>
      </c>
    </row>
    <row r="467" spans="2:10" ht="45" x14ac:dyDescent="0.25">
      <c r="B467" s="214">
        <v>459</v>
      </c>
      <c r="C467" s="215" t="s">
        <v>2458</v>
      </c>
      <c r="D467" s="215" t="s">
        <v>1343</v>
      </c>
      <c r="E467" s="217" t="s">
        <v>1797</v>
      </c>
      <c r="F467" s="215" t="s">
        <v>2459</v>
      </c>
      <c r="G467" s="217" t="s">
        <v>1451</v>
      </c>
      <c r="H467" s="214">
        <v>1505</v>
      </c>
      <c r="I467" s="215" t="s">
        <v>2453</v>
      </c>
      <c r="J467" s="215" t="s">
        <v>2460</v>
      </c>
    </row>
    <row r="468" spans="2:10" ht="30" x14ac:dyDescent="0.25">
      <c r="B468" s="214">
        <v>460</v>
      </c>
      <c r="C468" s="215" t="s">
        <v>2461</v>
      </c>
      <c r="D468" s="215" t="s">
        <v>1343</v>
      </c>
      <c r="E468" s="217" t="s">
        <v>1797</v>
      </c>
      <c r="F468" s="215" t="s">
        <v>2391</v>
      </c>
      <c r="G468" s="217" t="s">
        <v>1451</v>
      </c>
      <c r="H468" s="214">
        <v>2202</v>
      </c>
      <c r="I468" s="215" t="s">
        <v>2453</v>
      </c>
      <c r="J468" s="215" t="s">
        <v>1451</v>
      </c>
    </row>
    <row r="469" spans="2:10" ht="30" x14ac:dyDescent="0.25">
      <c r="B469" s="214">
        <v>461</v>
      </c>
      <c r="C469" s="215" t="s">
        <v>2418</v>
      </c>
      <c r="D469" s="215" t="s">
        <v>1318</v>
      </c>
      <c r="E469" s="217" t="s">
        <v>1797</v>
      </c>
      <c r="F469" s="215" t="s">
        <v>2419</v>
      </c>
      <c r="G469" s="217" t="s">
        <v>1451</v>
      </c>
      <c r="H469" s="214">
        <v>2992</v>
      </c>
      <c r="I469" s="215" t="s">
        <v>1451</v>
      </c>
      <c r="J469" s="215" t="s">
        <v>1451</v>
      </c>
    </row>
    <row r="470" spans="2:10" ht="60" x14ac:dyDescent="0.25">
      <c r="B470" s="214">
        <v>462</v>
      </c>
      <c r="C470" s="215" t="s">
        <v>2434</v>
      </c>
      <c r="D470" s="215" t="s">
        <v>1368</v>
      </c>
      <c r="E470" s="217" t="s">
        <v>1797</v>
      </c>
      <c r="F470" s="215" t="s">
        <v>2391</v>
      </c>
      <c r="G470" s="217" t="s">
        <v>1451</v>
      </c>
      <c r="H470" s="214">
        <v>1128</v>
      </c>
      <c r="I470" s="215" t="s">
        <v>1451</v>
      </c>
      <c r="J470" s="215" t="s">
        <v>2435</v>
      </c>
    </row>
    <row r="471" spans="2:10" ht="150" x14ac:dyDescent="0.25">
      <c r="B471" s="214">
        <v>463</v>
      </c>
      <c r="C471" s="215" t="s">
        <v>2436</v>
      </c>
      <c r="D471" s="215" t="s">
        <v>1368</v>
      </c>
      <c r="E471" s="217" t="s">
        <v>1797</v>
      </c>
      <c r="F471" s="215" t="s">
        <v>1451</v>
      </c>
      <c r="G471" s="217" t="s">
        <v>1451</v>
      </c>
      <c r="H471" s="214">
        <v>4310</v>
      </c>
      <c r="I471" s="215" t="s">
        <v>1451</v>
      </c>
      <c r="J471" s="215" t="s">
        <v>2437</v>
      </c>
    </row>
    <row r="472" spans="2:10" x14ac:dyDescent="0.25">
      <c r="B472" s="214">
        <v>464</v>
      </c>
      <c r="C472" s="215" t="s">
        <v>2438</v>
      </c>
      <c r="D472" s="215" t="s">
        <v>1368</v>
      </c>
      <c r="E472" s="217" t="s">
        <v>1797</v>
      </c>
      <c r="F472" s="215" t="s">
        <v>1451</v>
      </c>
      <c r="G472" s="217" t="s">
        <v>14</v>
      </c>
      <c r="H472" s="214">
        <v>2529</v>
      </c>
      <c r="I472" s="215" t="s">
        <v>1451</v>
      </c>
      <c r="J472" s="215" t="s">
        <v>1451</v>
      </c>
    </row>
    <row r="473" spans="2:10" ht="30" x14ac:dyDescent="0.25">
      <c r="B473" s="214">
        <v>465</v>
      </c>
      <c r="C473" s="215" t="s">
        <v>2439</v>
      </c>
      <c r="D473" s="215" t="s">
        <v>1318</v>
      </c>
      <c r="E473" s="217" t="s">
        <v>1797</v>
      </c>
      <c r="F473" s="215" t="s">
        <v>2419</v>
      </c>
      <c r="G473" s="217" t="s">
        <v>14</v>
      </c>
      <c r="H473" s="214">
        <v>3510</v>
      </c>
      <c r="I473" s="215" t="s">
        <v>1451</v>
      </c>
      <c r="J473" s="215" t="s">
        <v>1451</v>
      </c>
    </row>
    <row r="474" spans="2:10" ht="30" x14ac:dyDescent="0.25">
      <c r="B474" s="214">
        <v>466</v>
      </c>
      <c r="C474" s="215" t="s">
        <v>2440</v>
      </c>
      <c r="D474" s="215" t="s">
        <v>1368</v>
      </c>
      <c r="E474" s="217" t="s">
        <v>1797</v>
      </c>
      <c r="F474" s="215" t="s">
        <v>1451</v>
      </c>
      <c r="G474" s="217" t="s">
        <v>14</v>
      </c>
      <c r="H474" s="214">
        <v>2251</v>
      </c>
      <c r="I474" s="215" t="s">
        <v>1451</v>
      </c>
      <c r="J474" s="215" t="s">
        <v>1451</v>
      </c>
    </row>
    <row r="475" spans="2:10" ht="60" x14ac:dyDescent="0.25">
      <c r="B475" s="214">
        <v>467</v>
      </c>
      <c r="C475" s="215" t="s">
        <v>2441</v>
      </c>
      <c r="D475" s="215" t="s">
        <v>2442</v>
      </c>
      <c r="E475" s="217" t="s">
        <v>1797</v>
      </c>
      <c r="F475" s="215" t="s">
        <v>2443</v>
      </c>
      <c r="G475" s="217" t="s">
        <v>14</v>
      </c>
      <c r="H475" s="214">
        <v>1151</v>
      </c>
      <c r="I475" s="215" t="s">
        <v>95</v>
      </c>
      <c r="J475" s="215" t="s">
        <v>2444</v>
      </c>
    </row>
    <row r="476" spans="2:10" ht="30" x14ac:dyDescent="0.25">
      <c r="B476" s="214">
        <v>468</v>
      </c>
      <c r="C476" s="215" t="s">
        <v>1774</v>
      </c>
      <c r="D476" s="215" t="s">
        <v>1343</v>
      </c>
      <c r="E476" s="217" t="s">
        <v>2291</v>
      </c>
      <c r="F476" s="215" t="s">
        <v>2433</v>
      </c>
      <c r="G476" s="217" t="s">
        <v>14</v>
      </c>
      <c r="H476" s="214">
        <v>200</v>
      </c>
      <c r="I476" s="215" t="s">
        <v>1674</v>
      </c>
      <c r="J476" s="215" t="s">
        <v>1776</v>
      </c>
    </row>
    <row r="477" spans="2:10" ht="225" x14ac:dyDescent="0.25">
      <c r="B477" s="214">
        <v>469</v>
      </c>
      <c r="C477" s="215" t="s">
        <v>2423</v>
      </c>
      <c r="D477" s="215" t="s">
        <v>1348</v>
      </c>
      <c r="E477" s="217" t="s">
        <v>1639</v>
      </c>
      <c r="F477" s="215" t="s">
        <v>2384</v>
      </c>
      <c r="G477" s="217" t="s">
        <v>14</v>
      </c>
      <c r="H477" s="214">
        <v>30000</v>
      </c>
      <c r="I477" s="215" t="s">
        <v>2424</v>
      </c>
      <c r="J477" s="215" t="s">
        <v>2425</v>
      </c>
    </row>
    <row r="478" spans="2:10" ht="150" x14ac:dyDescent="0.25">
      <c r="B478" s="214">
        <v>470</v>
      </c>
      <c r="C478" s="215" t="s">
        <v>2394</v>
      </c>
      <c r="D478" s="215" t="s">
        <v>1348</v>
      </c>
      <c r="E478" s="217" t="s">
        <v>1797</v>
      </c>
      <c r="F478" s="215" t="s">
        <v>2395</v>
      </c>
      <c r="G478" s="217" t="s">
        <v>14</v>
      </c>
      <c r="H478" s="214">
        <v>15623</v>
      </c>
      <c r="I478" s="215" t="s">
        <v>2396</v>
      </c>
      <c r="J478" s="215" t="s">
        <v>2397</v>
      </c>
    </row>
    <row r="479" spans="2:10" ht="270" x14ac:dyDescent="0.25">
      <c r="B479" s="214">
        <v>471</v>
      </c>
      <c r="C479" s="215" t="s">
        <v>2480</v>
      </c>
      <c r="D479" s="215" t="s">
        <v>1348</v>
      </c>
      <c r="E479" s="217" t="s">
        <v>1797</v>
      </c>
      <c r="F479" s="215" t="s">
        <v>2391</v>
      </c>
      <c r="G479" s="217" t="s">
        <v>14</v>
      </c>
      <c r="H479" s="214">
        <v>13385</v>
      </c>
      <c r="I479" s="215" t="s">
        <v>2481</v>
      </c>
      <c r="J479" s="215" t="s">
        <v>2482</v>
      </c>
    </row>
    <row r="480" spans="2:10" ht="90" x14ac:dyDescent="0.25">
      <c r="B480" s="214">
        <v>472</v>
      </c>
      <c r="C480" s="215" t="s">
        <v>2483</v>
      </c>
      <c r="D480" s="215" t="s">
        <v>1348</v>
      </c>
      <c r="E480" s="217" t="s">
        <v>1797</v>
      </c>
      <c r="F480" s="215" t="s">
        <v>2443</v>
      </c>
      <c r="G480" s="217" t="s">
        <v>14</v>
      </c>
      <c r="H480" s="214">
        <v>12902</v>
      </c>
      <c r="I480" s="215" t="s">
        <v>2484</v>
      </c>
      <c r="J480" s="215" t="s">
        <v>2485</v>
      </c>
    </row>
    <row r="481" spans="2:10" ht="105" x14ac:dyDescent="0.25">
      <c r="B481" s="214">
        <v>473</v>
      </c>
      <c r="C481" s="215" t="s">
        <v>2486</v>
      </c>
      <c r="D481" s="215" t="s">
        <v>1348</v>
      </c>
      <c r="E481" s="217" t="s">
        <v>1797</v>
      </c>
      <c r="F481" s="215" t="s">
        <v>2391</v>
      </c>
      <c r="G481" s="217" t="s">
        <v>14</v>
      </c>
      <c r="H481" s="214">
        <v>14577</v>
      </c>
      <c r="I481" s="215" t="s">
        <v>2487</v>
      </c>
      <c r="J481" s="215" t="s">
        <v>2488</v>
      </c>
    </row>
    <row r="482" spans="2:10" ht="60" x14ac:dyDescent="0.25">
      <c r="B482" s="214">
        <v>474</v>
      </c>
      <c r="C482" s="215" t="s">
        <v>2489</v>
      </c>
      <c r="D482" s="215" t="s">
        <v>1348</v>
      </c>
      <c r="E482" s="217" t="s">
        <v>1797</v>
      </c>
      <c r="F482" s="215" t="s">
        <v>2391</v>
      </c>
      <c r="G482" s="217" t="s">
        <v>14</v>
      </c>
      <c r="H482" s="214">
        <v>13117</v>
      </c>
      <c r="I482" s="215" t="s">
        <v>2490</v>
      </c>
      <c r="J482" s="215" t="s">
        <v>2491</v>
      </c>
    </row>
    <row r="483" spans="2:10" ht="30" x14ac:dyDescent="0.25">
      <c r="B483" s="214">
        <v>475</v>
      </c>
      <c r="C483" s="215" t="s">
        <v>2492</v>
      </c>
      <c r="D483" s="215" t="s">
        <v>1348</v>
      </c>
      <c r="E483" s="217" t="s">
        <v>1639</v>
      </c>
      <c r="F483" s="215" t="s">
        <v>2395</v>
      </c>
      <c r="G483" s="217" t="s">
        <v>14</v>
      </c>
      <c r="H483" s="214">
        <v>4895</v>
      </c>
      <c r="I483" s="215" t="s">
        <v>2493</v>
      </c>
      <c r="J483" s="215" t="s">
        <v>2494</v>
      </c>
    </row>
    <row r="484" spans="2:10" ht="30" x14ac:dyDescent="0.25">
      <c r="B484" s="214">
        <v>476</v>
      </c>
      <c r="C484" s="215" t="s">
        <v>2445</v>
      </c>
      <c r="D484" s="215" t="s">
        <v>1368</v>
      </c>
      <c r="E484" s="217" t="s">
        <v>1451</v>
      </c>
      <c r="F484" s="215" t="s">
        <v>2384</v>
      </c>
      <c r="G484" s="217" t="s">
        <v>14</v>
      </c>
      <c r="H484" s="214">
        <v>2500</v>
      </c>
      <c r="I484" s="215" t="s">
        <v>2446</v>
      </c>
      <c r="J484" s="215" t="s">
        <v>2447</v>
      </c>
    </row>
    <row r="485" spans="2:10" ht="30" x14ac:dyDescent="0.25">
      <c r="B485" s="214">
        <v>477</v>
      </c>
      <c r="C485" s="215" t="s">
        <v>2448</v>
      </c>
      <c r="D485" s="215" t="s">
        <v>1451</v>
      </c>
      <c r="E485" s="217" t="s">
        <v>1451</v>
      </c>
      <c r="F485" s="215" t="s">
        <v>2384</v>
      </c>
      <c r="G485" s="217" t="s">
        <v>1451</v>
      </c>
      <c r="H485" s="214">
        <v>8500</v>
      </c>
      <c r="I485" s="215" t="s">
        <v>2446</v>
      </c>
      <c r="J485" s="215" t="s">
        <v>2449</v>
      </c>
    </row>
    <row r="486" spans="2:10" ht="60" x14ac:dyDescent="0.25">
      <c r="B486" s="214">
        <v>478</v>
      </c>
      <c r="C486" s="215" t="s">
        <v>2450</v>
      </c>
      <c r="D486" s="215" t="s">
        <v>2442</v>
      </c>
      <c r="E486" s="217" t="s">
        <v>1813</v>
      </c>
      <c r="F486" s="215" t="s">
        <v>2391</v>
      </c>
      <c r="G486" s="217" t="s">
        <v>14</v>
      </c>
      <c r="H486" s="214">
        <v>3368</v>
      </c>
      <c r="I486" s="215" t="s">
        <v>1451</v>
      </c>
      <c r="J486" s="215" t="s">
        <v>2451</v>
      </c>
    </row>
    <row r="487" spans="2:10" ht="30" x14ac:dyDescent="0.25">
      <c r="B487" s="214">
        <v>479</v>
      </c>
      <c r="C487" s="215" t="s">
        <v>1777</v>
      </c>
      <c r="D487" s="215" t="s">
        <v>1329</v>
      </c>
      <c r="E487" s="217" t="s">
        <v>1813</v>
      </c>
      <c r="F487" s="215" t="s">
        <v>2398</v>
      </c>
      <c r="G487" s="217" t="s">
        <v>14</v>
      </c>
      <c r="H487" s="214">
        <v>3300</v>
      </c>
      <c r="I487" s="215" t="s">
        <v>1451</v>
      </c>
      <c r="J487" s="215" t="s">
        <v>1451</v>
      </c>
    </row>
    <row r="488" spans="2:10" ht="30" x14ac:dyDescent="0.25">
      <c r="B488" s="214">
        <v>480</v>
      </c>
      <c r="C488" s="215" t="s">
        <v>2399</v>
      </c>
      <c r="D488" s="215" t="s">
        <v>1329</v>
      </c>
      <c r="E488" s="217" t="s">
        <v>1813</v>
      </c>
      <c r="F488" s="215" t="s">
        <v>2398</v>
      </c>
      <c r="G488" s="217" t="s">
        <v>14</v>
      </c>
      <c r="H488" s="214">
        <v>1920</v>
      </c>
      <c r="I488" s="215" t="s">
        <v>1451</v>
      </c>
      <c r="J488" s="215" t="s">
        <v>1451</v>
      </c>
    </row>
    <row r="489" spans="2:10" x14ac:dyDescent="0.25">
      <c r="B489" s="214">
        <v>481</v>
      </c>
      <c r="C489" s="215" t="s">
        <v>2400</v>
      </c>
      <c r="D489" s="215"/>
      <c r="E489" s="217" t="s">
        <v>1451</v>
      </c>
      <c r="F489" s="215" t="s">
        <v>2401</v>
      </c>
      <c r="G489" s="217" t="s">
        <v>1451</v>
      </c>
      <c r="H489" s="214">
        <v>2500000</v>
      </c>
      <c r="I489" s="215" t="s">
        <v>1451</v>
      </c>
      <c r="J489" s="215" t="s">
        <v>4461</v>
      </c>
    </row>
    <row r="490" spans="2:10" ht="135" x14ac:dyDescent="0.25">
      <c r="B490" s="214">
        <v>482</v>
      </c>
      <c r="C490" s="215" t="s">
        <v>2470</v>
      </c>
      <c r="D490" s="215" t="s">
        <v>1348</v>
      </c>
      <c r="E490" s="217" t="s">
        <v>1797</v>
      </c>
      <c r="F490" s="215" t="s">
        <v>2391</v>
      </c>
      <c r="G490" s="217" t="s">
        <v>14</v>
      </c>
      <c r="H490" s="214">
        <v>6083</v>
      </c>
      <c r="I490" s="215" t="s">
        <v>2471</v>
      </c>
      <c r="J490" s="215" t="s">
        <v>2472</v>
      </c>
    </row>
    <row r="491" spans="2:10" ht="75" x14ac:dyDescent="0.25">
      <c r="B491" s="214">
        <v>483</v>
      </c>
      <c r="C491" s="215" t="s">
        <v>2473</v>
      </c>
      <c r="D491" s="215" t="s">
        <v>1348</v>
      </c>
      <c r="E491" s="217" t="s">
        <v>1797</v>
      </c>
      <c r="F491" s="215" t="s">
        <v>2443</v>
      </c>
      <c r="G491" s="217" t="s">
        <v>14</v>
      </c>
      <c r="H491" s="214">
        <v>7354</v>
      </c>
      <c r="I491" s="215" t="s">
        <v>2474</v>
      </c>
      <c r="J491" s="215" t="s">
        <v>2475</v>
      </c>
    </row>
    <row r="492" spans="2:10" ht="30" x14ac:dyDescent="0.25">
      <c r="B492" s="214">
        <v>484</v>
      </c>
      <c r="C492" s="215" t="s">
        <v>2476</v>
      </c>
      <c r="D492" s="215" t="s">
        <v>1348</v>
      </c>
      <c r="E492" s="217" t="s">
        <v>1813</v>
      </c>
      <c r="F492" s="215" t="s">
        <v>2391</v>
      </c>
      <c r="G492" s="217" t="s">
        <v>14</v>
      </c>
      <c r="H492" s="214">
        <v>6533</v>
      </c>
      <c r="I492" s="215" t="s">
        <v>2477</v>
      </c>
      <c r="J492" s="215" t="s">
        <v>1451</v>
      </c>
    </row>
    <row r="493" spans="2:10" ht="45" x14ac:dyDescent="0.25">
      <c r="B493" s="214">
        <v>485</v>
      </c>
      <c r="C493" s="215" t="s">
        <v>2478</v>
      </c>
      <c r="D493" s="215" t="s">
        <v>1348</v>
      </c>
      <c r="E493" s="217" t="s">
        <v>1813</v>
      </c>
      <c r="F493" s="215" t="s">
        <v>2391</v>
      </c>
      <c r="G493" s="217" t="s">
        <v>14</v>
      </c>
      <c r="H493" s="214">
        <v>23214</v>
      </c>
      <c r="I493" s="215" t="s">
        <v>2477</v>
      </c>
      <c r="J493" s="215" t="s">
        <v>2479</v>
      </c>
    </row>
    <row r="494" spans="2:10" x14ac:dyDescent="0.25">
      <c r="B494" s="214">
        <v>486</v>
      </c>
      <c r="C494" s="215" t="s">
        <v>2402</v>
      </c>
      <c r="D494" s="215"/>
      <c r="E494" s="217" t="s">
        <v>1451</v>
      </c>
      <c r="F494" s="215" t="s">
        <v>2403</v>
      </c>
      <c r="G494" s="217" t="s">
        <v>14</v>
      </c>
      <c r="H494" s="214">
        <v>2195</v>
      </c>
      <c r="I494" s="215" t="s">
        <v>1451</v>
      </c>
      <c r="J494" s="215" t="s">
        <v>4461</v>
      </c>
    </row>
    <row r="495" spans="2:10" x14ac:dyDescent="0.25">
      <c r="B495" s="214">
        <v>487</v>
      </c>
      <c r="C495" s="215" t="s">
        <v>2404</v>
      </c>
      <c r="D495" s="215"/>
      <c r="E495" s="217" t="s">
        <v>1451</v>
      </c>
      <c r="F495" s="215" t="s">
        <v>2403</v>
      </c>
      <c r="G495" s="217" t="s">
        <v>14</v>
      </c>
      <c r="H495" s="214">
        <v>5296</v>
      </c>
      <c r="I495" s="215" t="s">
        <v>1451</v>
      </c>
      <c r="J495" s="215" t="s">
        <v>4461</v>
      </c>
    </row>
    <row r="496" spans="2:10" x14ac:dyDescent="0.25">
      <c r="B496" s="214">
        <v>488</v>
      </c>
      <c r="C496" s="215" t="s">
        <v>2405</v>
      </c>
      <c r="D496" s="215" t="s">
        <v>1451</v>
      </c>
      <c r="E496" s="217" t="s">
        <v>1451</v>
      </c>
      <c r="F496" s="215" t="s">
        <v>2403</v>
      </c>
      <c r="G496" s="217" t="s">
        <v>14</v>
      </c>
      <c r="H496" s="214">
        <v>2250</v>
      </c>
      <c r="I496" s="215" t="s">
        <v>1451</v>
      </c>
      <c r="J496" s="215" t="s">
        <v>4461</v>
      </c>
    </row>
    <row r="497" spans="2:10" x14ac:dyDescent="0.25">
      <c r="B497" s="214">
        <v>489</v>
      </c>
      <c r="C497" s="215" t="s">
        <v>2406</v>
      </c>
      <c r="D497" s="215"/>
      <c r="E497" s="217" t="s">
        <v>1451</v>
      </c>
      <c r="F497" s="215" t="s">
        <v>2403</v>
      </c>
      <c r="G497" s="217" t="s">
        <v>14</v>
      </c>
      <c r="H497" s="214">
        <v>3250</v>
      </c>
      <c r="I497" s="215" t="s">
        <v>1451</v>
      </c>
      <c r="J497" s="215" t="s">
        <v>4461</v>
      </c>
    </row>
    <row r="498" spans="2:10" x14ac:dyDescent="0.25">
      <c r="B498" s="214">
        <v>490</v>
      </c>
      <c r="C498" s="215" t="s">
        <v>2407</v>
      </c>
      <c r="D498" s="215"/>
      <c r="E498" s="217" t="s">
        <v>1451</v>
      </c>
      <c r="F498" s="215" t="s">
        <v>2408</v>
      </c>
      <c r="G498" s="217" t="s">
        <v>14</v>
      </c>
      <c r="H498" s="214">
        <v>2100</v>
      </c>
      <c r="I498" s="215" t="s">
        <v>1451</v>
      </c>
      <c r="J498" s="215" t="s">
        <v>4461</v>
      </c>
    </row>
    <row r="499" spans="2:10" x14ac:dyDescent="0.25">
      <c r="B499" s="214">
        <v>491</v>
      </c>
      <c r="C499" s="215" t="s">
        <v>2409</v>
      </c>
      <c r="D499" s="215"/>
      <c r="E499" s="217" t="s">
        <v>1451</v>
      </c>
      <c r="F499" s="215" t="s">
        <v>2408</v>
      </c>
      <c r="G499" s="217" t="s">
        <v>14</v>
      </c>
      <c r="H499" s="214">
        <v>1700</v>
      </c>
      <c r="I499" s="215" t="s">
        <v>1451</v>
      </c>
      <c r="J499" s="215" t="s">
        <v>4461</v>
      </c>
    </row>
    <row r="500" spans="2:10" ht="60" x14ac:dyDescent="0.25">
      <c r="B500" s="214">
        <v>492</v>
      </c>
      <c r="C500" s="215" t="s">
        <v>2410</v>
      </c>
      <c r="D500" s="215"/>
      <c r="E500" s="217" t="s">
        <v>1451</v>
      </c>
      <c r="F500" s="215" t="s">
        <v>2408</v>
      </c>
      <c r="G500" s="217" t="s">
        <v>14</v>
      </c>
      <c r="H500" s="214">
        <v>9320</v>
      </c>
      <c r="I500" s="215" t="s">
        <v>1451</v>
      </c>
      <c r="J500" s="215" t="s">
        <v>4461</v>
      </c>
    </row>
    <row r="501" spans="2:10" ht="45" x14ac:dyDescent="0.25">
      <c r="B501" s="214">
        <v>493</v>
      </c>
      <c r="C501" s="215" t="s">
        <v>2411</v>
      </c>
      <c r="D501" s="215"/>
      <c r="E501" s="217" t="s">
        <v>1451</v>
      </c>
      <c r="F501" s="215" t="s">
        <v>2408</v>
      </c>
      <c r="G501" s="217" t="s">
        <v>14</v>
      </c>
      <c r="H501" s="214">
        <v>10000</v>
      </c>
      <c r="I501" s="215" t="s">
        <v>1451</v>
      </c>
      <c r="J501" s="215" t="s">
        <v>4461</v>
      </c>
    </row>
    <row r="502" spans="2:10" x14ac:dyDescent="0.25">
      <c r="B502" s="214">
        <v>494</v>
      </c>
      <c r="C502" s="215" t="s">
        <v>2412</v>
      </c>
      <c r="D502" s="215" t="s">
        <v>1451</v>
      </c>
      <c r="E502" s="217" t="s">
        <v>1451</v>
      </c>
      <c r="F502" s="215" t="s">
        <v>2413</v>
      </c>
      <c r="G502" s="217" t="s">
        <v>14</v>
      </c>
      <c r="H502" s="214">
        <v>1891</v>
      </c>
      <c r="I502" s="215" t="s">
        <v>1451</v>
      </c>
      <c r="J502" s="215" t="s">
        <v>4461</v>
      </c>
    </row>
    <row r="503" spans="2:10" ht="30" x14ac:dyDescent="0.25">
      <c r="B503" s="214">
        <v>495</v>
      </c>
      <c r="C503" s="215" t="s">
        <v>2414</v>
      </c>
      <c r="D503" s="215" t="s">
        <v>1451</v>
      </c>
      <c r="E503" s="217" t="s">
        <v>1451</v>
      </c>
      <c r="F503" s="215" t="s">
        <v>2413</v>
      </c>
      <c r="G503" s="217" t="s">
        <v>14</v>
      </c>
      <c r="H503" s="214">
        <v>14201</v>
      </c>
      <c r="I503" s="215" t="s">
        <v>1451</v>
      </c>
      <c r="J503" s="215" t="s">
        <v>4461</v>
      </c>
    </row>
    <row r="504" spans="2:10" x14ac:dyDescent="0.25">
      <c r="B504" s="214">
        <v>496</v>
      </c>
      <c r="C504" s="215" t="s">
        <v>2426</v>
      </c>
      <c r="D504" s="215" t="s">
        <v>1451</v>
      </c>
      <c r="E504" s="217" t="s">
        <v>1451</v>
      </c>
      <c r="F504" s="215" t="s">
        <v>2413</v>
      </c>
      <c r="G504" s="217" t="s">
        <v>14</v>
      </c>
      <c r="H504" s="214">
        <v>1830</v>
      </c>
      <c r="I504" s="215" t="s">
        <v>1451</v>
      </c>
      <c r="J504" s="215" t="s">
        <v>4461</v>
      </c>
    </row>
    <row r="505" spans="2:10" ht="30" x14ac:dyDescent="0.25">
      <c r="B505" s="214">
        <v>497</v>
      </c>
      <c r="C505" s="215" t="s">
        <v>2427</v>
      </c>
      <c r="D505" s="215" t="s">
        <v>1451</v>
      </c>
      <c r="E505" s="217" t="s">
        <v>1451</v>
      </c>
      <c r="F505" s="215" t="s">
        <v>2413</v>
      </c>
      <c r="G505" s="217" t="s">
        <v>14</v>
      </c>
      <c r="H505" s="214">
        <v>1903</v>
      </c>
      <c r="I505" s="215" t="s">
        <v>1451</v>
      </c>
      <c r="J505" s="215" t="s">
        <v>4461</v>
      </c>
    </row>
    <row r="506" spans="2:10" ht="30" x14ac:dyDescent="0.25">
      <c r="B506" s="214">
        <v>498</v>
      </c>
      <c r="C506" s="215" t="s">
        <v>2428</v>
      </c>
      <c r="D506" s="215"/>
      <c r="E506" s="217" t="s">
        <v>1451</v>
      </c>
      <c r="F506" s="215" t="s">
        <v>2413</v>
      </c>
      <c r="G506" s="217" t="s">
        <v>14</v>
      </c>
      <c r="H506" s="214">
        <v>5987</v>
      </c>
      <c r="I506" s="215" t="s">
        <v>1451</v>
      </c>
      <c r="J506" s="215" t="s">
        <v>4461</v>
      </c>
    </row>
    <row r="507" spans="2:10" x14ac:dyDescent="0.25">
      <c r="B507" s="214">
        <v>499</v>
      </c>
      <c r="C507" s="215" t="s">
        <v>2429</v>
      </c>
      <c r="D507" s="215"/>
      <c r="E507" s="217" t="s">
        <v>1451</v>
      </c>
      <c r="F507" s="215" t="s">
        <v>2413</v>
      </c>
      <c r="G507" s="217" t="s">
        <v>14</v>
      </c>
      <c r="H507" s="214">
        <v>5987</v>
      </c>
      <c r="I507" s="215" t="s">
        <v>1451</v>
      </c>
      <c r="J507" s="215" t="s">
        <v>4461</v>
      </c>
    </row>
    <row r="508" spans="2:10" x14ac:dyDescent="0.25">
      <c r="B508" s="214">
        <v>500</v>
      </c>
      <c r="C508" s="215" t="s">
        <v>2430</v>
      </c>
      <c r="D508" s="215"/>
      <c r="E508" s="217" t="s">
        <v>1451</v>
      </c>
      <c r="F508" s="215" t="s">
        <v>2408</v>
      </c>
      <c r="G508" s="217" t="s">
        <v>14</v>
      </c>
      <c r="H508" s="214">
        <v>1510</v>
      </c>
      <c r="I508" s="215" t="s">
        <v>1451</v>
      </c>
      <c r="J508" s="215" t="s">
        <v>4461</v>
      </c>
    </row>
    <row r="509" spans="2:10" x14ac:dyDescent="0.25">
      <c r="B509" s="214">
        <v>501</v>
      </c>
      <c r="C509" s="215" t="s">
        <v>2185</v>
      </c>
      <c r="D509" s="215"/>
      <c r="E509" s="217" t="s">
        <v>1451</v>
      </c>
      <c r="F509" s="215" t="s">
        <v>2408</v>
      </c>
      <c r="G509" s="217" t="s">
        <v>14</v>
      </c>
      <c r="H509" s="214">
        <v>1500</v>
      </c>
      <c r="I509" s="215" t="s">
        <v>1451</v>
      </c>
      <c r="J509" s="215" t="s">
        <v>4461</v>
      </c>
    </row>
    <row r="510" spans="2:10" ht="45" x14ac:dyDescent="0.25">
      <c r="B510" s="214">
        <v>502</v>
      </c>
      <c r="C510" s="215" t="s">
        <v>2431</v>
      </c>
      <c r="D510" s="215"/>
      <c r="E510" s="217" t="s">
        <v>1451</v>
      </c>
      <c r="F510" s="215" t="s">
        <v>2408</v>
      </c>
      <c r="G510" s="217" t="s">
        <v>14</v>
      </c>
      <c r="H510" s="214">
        <v>1630</v>
      </c>
      <c r="I510" s="215" t="s">
        <v>1451</v>
      </c>
      <c r="J510" s="215" t="s">
        <v>4461</v>
      </c>
    </row>
    <row r="511" spans="2:10" ht="75" x14ac:dyDescent="0.25">
      <c r="B511" s="214">
        <v>503</v>
      </c>
      <c r="C511" s="215" t="s">
        <v>2432</v>
      </c>
      <c r="D511" s="215" t="s">
        <v>1451</v>
      </c>
      <c r="E511" s="217" t="s">
        <v>1451</v>
      </c>
      <c r="F511" s="215" t="s">
        <v>2408</v>
      </c>
      <c r="G511" s="217" t="s">
        <v>12</v>
      </c>
      <c r="H511" s="214">
        <v>2300</v>
      </c>
      <c r="I511" s="215" t="s">
        <v>1451</v>
      </c>
      <c r="J511" s="215" t="s">
        <v>4461</v>
      </c>
    </row>
    <row r="512" spans="2:10" ht="30" x14ac:dyDescent="0.25">
      <c r="B512" s="214">
        <v>504</v>
      </c>
      <c r="C512" s="215" t="s">
        <v>2383</v>
      </c>
      <c r="D512" s="215" t="s">
        <v>1344</v>
      </c>
      <c r="E512" s="217" t="s">
        <v>1797</v>
      </c>
      <c r="F512" s="215" t="s">
        <v>2384</v>
      </c>
      <c r="G512" s="217" t="s">
        <v>1508</v>
      </c>
      <c r="H512" s="214">
        <v>1356</v>
      </c>
      <c r="I512" s="215" t="s">
        <v>2385</v>
      </c>
      <c r="J512" s="215" t="s">
        <v>1451</v>
      </c>
    </row>
    <row r="513" spans="2:10" ht="30" x14ac:dyDescent="0.25">
      <c r="B513" s="214">
        <v>505</v>
      </c>
      <c r="C513" s="215" t="s">
        <v>2386</v>
      </c>
      <c r="D513" s="215" t="s">
        <v>1344</v>
      </c>
      <c r="E513" s="217" t="s">
        <v>1797</v>
      </c>
      <c r="F513" s="215" t="s">
        <v>2384</v>
      </c>
      <c r="G513" s="217" t="s">
        <v>14</v>
      </c>
      <c r="H513" s="214">
        <v>1244</v>
      </c>
      <c r="I513" s="215" t="s">
        <v>1491</v>
      </c>
      <c r="J513" s="215" t="s">
        <v>1451</v>
      </c>
    </row>
    <row r="514" spans="2:10" ht="30" x14ac:dyDescent="0.25">
      <c r="B514" s="214">
        <v>506</v>
      </c>
      <c r="C514" s="215" t="s">
        <v>2387</v>
      </c>
      <c r="D514" s="215" t="s">
        <v>1344</v>
      </c>
      <c r="E514" s="217" t="s">
        <v>1797</v>
      </c>
      <c r="F514" s="215" t="s">
        <v>2384</v>
      </c>
      <c r="G514" s="217" t="s">
        <v>14</v>
      </c>
      <c r="H514" s="214">
        <v>1245</v>
      </c>
      <c r="I514" s="215" t="s">
        <v>1491</v>
      </c>
      <c r="J514" s="215" t="s">
        <v>1451</v>
      </c>
    </row>
    <row r="515" spans="2:10" ht="30" x14ac:dyDescent="0.25">
      <c r="B515" s="214">
        <v>507</v>
      </c>
      <c r="C515" s="215" t="s">
        <v>2388</v>
      </c>
      <c r="D515" s="215" t="s">
        <v>1344</v>
      </c>
      <c r="E515" s="217" t="s">
        <v>1797</v>
      </c>
      <c r="F515" s="215" t="s">
        <v>2384</v>
      </c>
      <c r="G515" s="217" t="s">
        <v>14</v>
      </c>
      <c r="H515" s="214">
        <v>1399</v>
      </c>
      <c r="I515" s="215" t="s">
        <v>1491</v>
      </c>
      <c r="J515" s="215" t="s">
        <v>1451</v>
      </c>
    </row>
    <row r="516" spans="2:10" ht="30" x14ac:dyDescent="0.25">
      <c r="B516" s="214">
        <v>508</v>
      </c>
      <c r="C516" s="215" t="s">
        <v>2389</v>
      </c>
      <c r="D516" s="215" t="s">
        <v>1344</v>
      </c>
      <c r="E516" s="217" t="s">
        <v>1797</v>
      </c>
      <c r="F516" s="215" t="s">
        <v>2384</v>
      </c>
      <c r="G516" s="217" t="s">
        <v>14</v>
      </c>
      <c r="H516" s="214">
        <v>4909</v>
      </c>
      <c r="I516" s="215" t="s">
        <v>1491</v>
      </c>
      <c r="J516" s="215" t="s">
        <v>1451</v>
      </c>
    </row>
    <row r="517" spans="2:10" ht="409.5" x14ac:dyDescent="0.25">
      <c r="B517" s="214">
        <v>509</v>
      </c>
      <c r="C517" s="215" t="s">
        <v>2390</v>
      </c>
      <c r="D517" s="215" t="s">
        <v>1344</v>
      </c>
      <c r="E517" s="217" t="s">
        <v>1813</v>
      </c>
      <c r="F517" s="215" t="s">
        <v>2391</v>
      </c>
      <c r="G517" s="217" t="s">
        <v>1745</v>
      </c>
      <c r="H517" s="214">
        <v>18993</v>
      </c>
      <c r="I517" s="215" t="s">
        <v>2392</v>
      </c>
      <c r="J517" s="215" t="s">
        <v>2393</v>
      </c>
    </row>
    <row r="518" spans="2:10" ht="45" x14ac:dyDescent="0.25">
      <c r="B518" s="214">
        <v>510</v>
      </c>
      <c r="C518" s="215" t="s">
        <v>2420</v>
      </c>
      <c r="D518" s="215" t="s">
        <v>1348</v>
      </c>
      <c r="E518" s="217" t="s">
        <v>1813</v>
      </c>
      <c r="F518" s="215" t="s">
        <v>2391</v>
      </c>
      <c r="G518" s="217" t="s">
        <v>14</v>
      </c>
      <c r="H518" s="214">
        <v>1697</v>
      </c>
      <c r="I518" s="215" t="s">
        <v>2421</v>
      </c>
      <c r="J518" s="215" t="s">
        <v>2422</v>
      </c>
    </row>
    <row r="519" spans="2:10" ht="75" x14ac:dyDescent="0.25">
      <c r="B519" s="214">
        <v>511</v>
      </c>
      <c r="C519" s="215" t="s">
        <v>2462</v>
      </c>
      <c r="D519" s="215" t="s">
        <v>1348</v>
      </c>
      <c r="E519" s="217" t="s">
        <v>1797</v>
      </c>
      <c r="F519" s="215" t="s">
        <v>2391</v>
      </c>
      <c r="G519" s="217" t="s">
        <v>14</v>
      </c>
      <c r="H519" s="214">
        <v>1036</v>
      </c>
      <c r="I519" s="215" t="s">
        <v>2463</v>
      </c>
      <c r="J519" s="215" t="s">
        <v>2464</v>
      </c>
    </row>
    <row r="520" spans="2:10" ht="45" x14ac:dyDescent="0.25">
      <c r="B520" s="214">
        <v>512</v>
      </c>
      <c r="C520" s="215" t="s">
        <v>2465</v>
      </c>
      <c r="D520" s="215" t="s">
        <v>1348</v>
      </c>
      <c r="E520" s="217" t="s">
        <v>1797</v>
      </c>
      <c r="F520" s="215" t="s">
        <v>2391</v>
      </c>
      <c r="G520" s="217" t="s">
        <v>14</v>
      </c>
      <c r="H520" s="214">
        <v>1732</v>
      </c>
      <c r="I520" s="215" t="s">
        <v>2466</v>
      </c>
      <c r="J520" s="215" t="s">
        <v>2467</v>
      </c>
    </row>
    <row r="521" spans="2:10" ht="30" x14ac:dyDescent="0.25">
      <c r="B521" s="214">
        <v>513</v>
      </c>
      <c r="C521" s="215" t="s">
        <v>2468</v>
      </c>
      <c r="D521" s="215" t="s">
        <v>1348</v>
      </c>
      <c r="E521" s="217" t="s">
        <v>1797</v>
      </c>
      <c r="F521" s="215" t="s">
        <v>2391</v>
      </c>
      <c r="G521" s="217" t="s">
        <v>14</v>
      </c>
      <c r="H521" s="214">
        <v>7623</v>
      </c>
      <c r="I521" s="215" t="s">
        <v>2469</v>
      </c>
      <c r="J521" s="215" t="s">
        <v>1451</v>
      </c>
    </row>
    <row r="522" spans="2:10" ht="30" x14ac:dyDescent="0.25">
      <c r="B522" s="214">
        <v>514</v>
      </c>
      <c r="C522" s="215" t="s">
        <v>4462</v>
      </c>
      <c r="D522" s="215" t="s">
        <v>1451</v>
      </c>
      <c r="E522" s="217" t="s">
        <v>1451</v>
      </c>
      <c r="F522" s="215" t="s">
        <v>2391</v>
      </c>
      <c r="G522" s="217" t="s">
        <v>1451</v>
      </c>
      <c r="H522" s="214">
        <v>6000</v>
      </c>
      <c r="I522" s="215" t="s">
        <v>1451</v>
      </c>
      <c r="J522" s="215" t="s">
        <v>4449</v>
      </c>
    </row>
    <row r="523" spans="2:10" ht="30" x14ac:dyDescent="0.25">
      <c r="B523" s="214">
        <v>515</v>
      </c>
      <c r="C523" s="215" t="s">
        <v>4463</v>
      </c>
      <c r="D523" s="215" t="s">
        <v>1451</v>
      </c>
      <c r="E523" s="217" t="s">
        <v>1451</v>
      </c>
      <c r="F523" s="215" t="s">
        <v>2391</v>
      </c>
      <c r="G523" s="217" t="s">
        <v>1451</v>
      </c>
      <c r="H523" s="214">
        <v>3000</v>
      </c>
      <c r="I523" s="215" t="s">
        <v>1451</v>
      </c>
      <c r="J523" s="215" t="s">
        <v>4449</v>
      </c>
    </row>
    <row r="524" spans="2:10" ht="45" x14ac:dyDescent="0.25">
      <c r="B524" s="214">
        <v>516</v>
      </c>
      <c r="C524" s="215" t="s">
        <v>4464</v>
      </c>
      <c r="D524" s="215" t="s">
        <v>1451</v>
      </c>
      <c r="E524" s="217" t="s">
        <v>1451</v>
      </c>
      <c r="F524" s="215" t="s">
        <v>4465</v>
      </c>
      <c r="G524" s="217" t="s">
        <v>1451</v>
      </c>
      <c r="H524" s="214">
        <v>28000</v>
      </c>
      <c r="I524" s="215" t="s">
        <v>1451</v>
      </c>
      <c r="J524" s="215" t="s">
        <v>4449</v>
      </c>
    </row>
    <row r="525" spans="2:10" ht="45" x14ac:dyDescent="0.25">
      <c r="B525" s="214">
        <v>517</v>
      </c>
      <c r="C525" s="215" t="s">
        <v>2550</v>
      </c>
      <c r="D525" s="215" t="s">
        <v>1451</v>
      </c>
      <c r="E525" s="217" t="s">
        <v>1451</v>
      </c>
      <c r="F525" s="215" t="s">
        <v>2551</v>
      </c>
      <c r="G525" s="217" t="s">
        <v>14</v>
      </c>
      <c r="H525" s="214">
        <v>1200</v>
      </c>
      <c r="I525" s="215" t="s">
        <v>2499</v>
      </c>
      <c r="J525" s="215" t="s">
        <v>2552</v>
      </c>
    </row>
    <row r="526" spans="2:10" ht="180" x14ac:dyDescent="0.25">
      <c r="B526" s="214">
        <v>518</v>
      </c>
      <c r="C526" s="215" t="s">
        <v>2553</v>
      </c>
      <c r="D526" s="215" t="s">
        <v>1359</v>
      </c>
      <c r="E526" s="217" t="s">
        <v>1813</v>
      </c>
      <c r="F526" s="215" t="s">
        <v>2522</v>
      </c>
      <c r="G526" s="217" t="s">
        <v>14</v>
      </c>
      <c r="H526" s="214">
        <v>12081</v>
      </c>
      <c r="I526" s="215" t="s">
        <v>2499</v>
      </c>
      <c r="J526" s="215" t="s">
        <v>2554</v>
      </c>
    </row>
    <row r="527" spans="2:10" ht="45" x14ac:dyDescent="0.25">
      <c r="B527" s="214">
        <v>519</v>
      </c>
      <c r="C527" s="215" t="s">
        <v>2555</v>
      </c>
      <c r="D527" s="215" t="s">
        <v>1359</v>
      </c>
      <c r="E527" s="217" t="s">
        <v>1813</v>
      </c>
      <c r="F527" s="215" t="s">
        <v>2522</v>
      </c>
      <c r="G527" s="217" t="s">
        <v>14</v>
      </c>
      <c r="H527" s="214">
        <v>1464</v>
      </c>
      <c r="I527" s="215" t="s">
        <v>2499</v>
      </c>
      <c r="J527" s="215" t="s">
        <v>2556</v>
      </c>
    </row>
    <row r="528" spans="2:10" ht="45" x14ac:dyDescent="0.25">
      <c r="B528" s="214">
        <v>520</v>
      </c>
      <c r="C528" s="215" t="s">
        <v>2557</v>
      </c>
      <c r="D528" s="215" t="s">
        <v>1359</v>
      </c>
      <c r="E528" s="217" t="s">
        <v>1797</v>
      </c>
      <c r="F528" s="215" t="s">
        <v>2522</v>
      </c>
      <c r="G528" s="217" t="s">
        <v>14</v>
      </c>
      <c r="H528" s="214">
        <v>1888</v>
      </c>
      <c r="I528" s="215" t="s">
        <v>2499</v>
      </c>
      <c r="J528" s="215" t="s">
        <v>2558</v>
      </c>
    </row>
    <row r="529" spans="2:10" ht="105" x14ac:dyDescent="0.25">
      <c r="B529" s="214">
        <v>521</v>
      </c>
      <c r="C529" s="215" t="s">
        <v>2559</v>
      </c>
      <c r="D529" s="215" t="s">
        <v>1359</v>
      </c>
      <c r="E529" s="217" t="s">
        <v>1813</v>
      </c>
      <c r="F529" s="215" t="s">
        <v>2522</v>
      </c>
      <c r="G529" s="217" t="s">
        <v>14</v>
      </c>
      <c r="H529" s="214">
        <v>3735</v>
      </c>
      <c r="I529" s="215" t="s">
        <v>2499</v>
      </c>
      <c r="J529" s="215" t="s">
        <v>2560</v>
      </c>
    </row>
    <row r="530" spans="2:10" ht="90" x14ac:dyDescent="0.25">
      <c r="B530" s="214">
        <v>522</v>
      </c>
      <c r="C530" s="215" t="s">
        <v>2521</v>
      </c>
      <c r="D530" s="215" t="s">
        <v>1359</v>
      </c>
      <c r="E530" s="217" t="s">
        <v>1813</v>
      </c>
      <c r="F530" s="215" t="s">
        <v>2522</v>
      </c>
      <c r="G530" s="217" t="s">
        <v>14</v>
      </c>
      <c r="H530" s="214">
        <v>1779</v>
      </c>
      <c r="I530" s="215" t="s">
        <v>2499</v>
      </c>
      <c r="J530" s="215" t="s">
        <v>2523</v>
      </c>
    </row>
    <row r="531" spans="2:10" ht="45" x14ac:dyDescent="0.25">
      <c r="B531" s="214">
        <v>523</v>
      </c>
      <c r="C531" s="215" t="s">
        <v>2524</v>
      </c>
      <c r="D531" s="215" t="s">
        <v>1359</v>
      </c>
      <c r="E531" s="217" t="s">
        <v>1813</v>
      </c>
      <c r="F531" s="215" t="s">
        <v>2522</v>
      </c>
      <c r="G531" s="217" t="s">
        <v>14</v>
      </c>
      <c r="H531" s="214">
        <v>4256</v>
      </c>
      <c r="I531" s="215" t="s">
        <v>2499</v>
      </c>
      <c r="J531" s="215" t="s">
        <v>2525</v>
      </c>
    </row>
    <row r="532" spans="2:10" ht="45" x14ac:dyDescent="0.25">
      <c r="B532" s="214">
        <v>524</v>
      </c>
      <c r="C532" s="215" t="s">
        <v>2526</v>
      </c>
      <c r="D532" s="215" t="s">
        <v>1359</v>
      </c>
      <c r="E532" s="217" t="s">
        <v>1813</v>
      </c>
      <c r="F532" s="215" t="s">
        <v>2522</v>
      </c>
      <c r="G532" s="217" t="s">
        <v>14</v>
      </c>
      <c r="H532" s="214">
        <v>3075</v>
      </c>
      <c r="I532" s="215" t="s">
        <v>2499</v>
      </c>
      <c r="J532" s="215" t="s">
        <v>2527</v>
      </c>
    </row>
    <row r="533" spans="2:10" ht="45" x14ac:dyDescent="0.25">
      <c r="B533" s="214">
        <v>525</v>
      </c>
      <c r="C533" s="215" t="s">
        <v>2528</v>
      </c>
      <c r="D533" s="215" t="s">
        <v>1349</v>
      </c>
      <c r="E533" s="217" t="s">
        <v>1797</v>
      </c>
      <c r="F533" s="215" t="s">
        <v>2529</v>
      </c>
      <c r="G533" s="217" t="s">
        <v>14</v>
      </c>
      <c r="H533" s="214">
        <v>1481</v>
      </c>
      <c r="I533" s="215" t="s">
        <v>2499</v>
      </c>
      <c r="J533" s="215" t="s">
        <v>1451</v>
      </c>
    </row>
    <row r="534" spans="2:10" ht="45" x14ac:dyDescent="0.25">
      <c r="B534" s="214">
        <v>526</v>
      </c>
      <c r="C534" s="215" t="s">
        <v>2530</v>
      </c>
      <c r="D534" s="215" t="s">
        <v>1349</v>
      </c>
      <c r="E534" s="217" t="s">
        <v>1797</v>
      </c>
      <c r="F534" s="215" t="s">
        <v>2529</v>
      </c>
      <c r="G534" s="217" t="s">
        <v>14</v>
      </c>
      <c r="H534" s="214">
        <v>2800</v>
      </c>
      <c r="I534" s="215" t="s">
        <v>2499</v>
      </c>
      <c r="J534" s="215" t="s">
        <v>1451</v>
      </c>
    </row>
    <row r="535" spans="2:10" ht="45" x14ac:dyDescent="0.25">
      <c r="B535" s="214">
        <v>527</v>
      </c>
      <c r="C535" s="215" t="s">
        <v>2531</v>
      </c>
      <c r="D535" s="215" t="s">
        <v>1311</v>
      </c>
      <c r="E535" s="217" t="s">
        <v>1797</v>
      </c>
      <c r="F535" s="215" t="s">
        <v>2532</v>
      </c>
      <c r="G535" s="217" t="s">
        <v>14</v>
      </c>
      <c r="H535" s="214">
        <v>1000</v>
      </c>
      <c r="I535" s="215" t="s">
        <v>2499</v>
      </c>
      <c r="J535" s="215" t="s">
        <v>2533</v>
      </c>
    </row>
    <row r="536" spans="2:10" ht="45" x14ac:dyDescent="0.25">
      <c r="B536" s="214">
        <v>528</v>
      </c>
      <c r="C536" s="215" t="s">
        <v>2534</v>
      </c>
      <c r="D536" s="215" t="s">
        <v>1349</v>
      </c>
      <c r="E536" s="217" t="s">
        <v>1797</v>
      </c>
      <c r="F536" s="215" t="s">
        <v>2535</v>
      </c>
      <c r="G536" s="217" t="s">
        <v>14</v>
      </c>
      <c r="H536" s="214">
        <v>6000</v>
      </c>
      <c r="I536" s="215" t="s">
        <v>2499</v>
      </c>
      <c r="J536" s="215" t="s">
        <v>1451</v>
      </c>
    </row>
    <row r="537" spans="2:10" ht="75" x14ac:dyDescent="0.25">
      <c r="B537" s="214">
        <v>529</v>
      </c>
      <c r="C537" s="215" t="s">
        <v>2536</v>
      </c>
      <c r="D537" s="215" t="s">
        <v>1311</v>
      </c>
      <c r="E537" s="217" t="s">
        <v>1797</v>
      </c>
      <c r="F537" s="215" t="s">
        <v>2537</v>
      </c>
      <c r="G537" s="217" t="s">
        <v>1451</v>
      </c>
      <c r="H537" s="214">
        <v>4545</v>
      </c>
      <c r="I537" s="215" t="s">
        <v>2499</v>
      </c>
      <c r="J537" s="215" t="s">
        <v>2538</v>
      </c>
    </row>
    <row r="538" spans="2:10" ht="90" x14ac:dyDescent="0.25">
      <c r="B538" s="214">
        <v>530</v>
      </c>
      <c r="C538" s="215" t="s">
        <v>2620</v>
      </c>
      <c r="D538" s="215" t="s">
        <v>1311</v>
      </c>
      <c r="E538" s="217" t="s">
        <v>1797</v>
      </c>
      <c r="F538" s="215" t="s">
        <v>2537</v>
      </c>
      <c r="G538" s="217" t="s">
        <v>1451</v>
      </c>
      <c r="H538" s="214">
        <v>11276</v>
      </c>
      <c r="I538" s="215" t="s">
        <v>2499</v>
      </c>
      <c r="J538" s="215" t="s">
        <v>1451</v>
      </c>
    </row>
    <row r="539" spans="2:10" ht="45" x14ac:dyDescent="0.25">
      <c r="B539" s="214">
        <v>531</v>
      </c>
      <c r="C539" s="215" t="s">
        <v>2621</v>
      </c>
      <c r="D539" s="215" t="s">
        <v>1359</v>
      </c>
      <c r="E539" s="217" t="s">
        <v>1813</v>
      </c>
      <c r="F539" s="215" t="s">
        <v>2622</v>
      </c>
      <c r="G539" s="217" t="s">
        <v>1451</v>
      </c>
      <c r="H539" s="214">
        <v>1778</v>
      </c>
      <c r="I539" s="215" t="s">
        <v>2623</v>
      </c>
      <c r="J539" s="215" t="s">
        <v>1451</v>
      </c>
    </row>
    <row r="540" spans="2:10" ht="60" x14ac:dyDescent="0.25">
      <c r="B540" s="214">
        <v>532</v>
      </c>
      <c r="C540" s="215" t="s">
        <v>2624</v>
      </c>
      <c r="D540" s="215" t="s">
        <v>1359</v>
      </c>
      <c r="E540" s="217" t="s">
        <v>1797</v>
      </c>
      <c r="F540" s="215" t="s">
        <v>2625</v>
      </c>
      <c r="G540" s="217" t="s">
        <v>1451</v>
      </c>
      <c r="H540" s="214">
        <v>15125</v>
      </c>
      <c r="I540" s="215" t="s">
        <v>2626</v>
      </c>
      <c r="J540" s="215" t="s">
        <v>2627</v>
      </c>
    </row>
    <row r="541" spans="2:10" ht="45" x14ac:dyDescent="0.25">
      <c r="B541" s="214">
        <v>533</v>
      </c>
      <c r="C541" s="215" t="s">
        <v>2628</v>
      </c>
      <c r="D541" s="215" t="s">
        <v>1359</v>
      </c>
      <c r="E541" s="217" t="s">
        <v>1813</v>
      </c>
      <c r="F541" s="215" t="s">
        <v>2544</v>
      </c>
      <c r="G541" s="217" t="s">
        <v>1451</v>
      </c>
      <c r="H541" s="214">
        <v>9865</v>
      </c>
      <c r="I541" s="215" t="s">
        <v>2545</v>
      </c>
      <c r="J541" s="215" t="s">
        <v>2629</v>
      </c>
    </row>
    <row r="542" spans="2:10" ht="120" x14ac:dyDescent="0.25">
      <c r="B542" s="214">
        <v>534</v>
      </c>
      <c r="C542" s="215" t="s">
        <v>2543</v>
      </c>
      <c r="D542" s="215" t="s">
        <v>1359</v>
      </c>
      <c r="E542" s="217" t="s">
        <v>1813</v>
      </c>
      <c r="F542" s="215" t="s">
        <v>2544</v>
      </c>
      <c r="G542" s="217" t="s">
        <v>1451</v>
      </c>
      <c r="H542" s="214">
        <v>28923</v>
      </c>
      <c r="I542" s="215" t="s">
        <v>2545</v>
      </c>
      <c r="J542" s="215" t="s">
        <v>2546</v>
      </c>
    </row>
    <row r="543" spans="2:10" ht="90" x14ac:dyDescent="0.25">
      <c r="B543" s="214">
        <v>535</v>
      </c>
      <c r="C543" s="215" t="s">
        <v>2636</v>
      </c>
      <c r="D543" s="215" t="s">
        <v>1311</v>
      </c>
      <c r="E543" s="217" t="s">
        <v>1797</v>
      </c>
      <c r="F543" s="215" t="s">
        <v>2637</v>
      </c>
      <c r="G543" s="217" t="s">
        <v>14</v>
      </c>
      <c r="H543" s="214">
        <v>13994</v>
      </c>
      <c r="I543" s="215" t="s">
        <v>2499</v>
      </c>
      <c r="J543" s="215" t="s">
        <v>2638</v>
      </c>
    </row>
    <row r="544" spans="2:10" x14ac:dyDescent="0.25">
      <c r="B544" s="214">
        <v>536</v>
      </c>
      <c r="C544" s="215" t="s">
        <v>2590</v>
      </c>
      <c r="D544" s="215" t="s">
        <v>1311</v>
      </c>
      <c r="E544" s="217" t="s">
        <v>1813</v>
      </c>
      <c r="F544" s="215" t="s">
        <v>566</v>
      </c>
      <c r="G544" s="217" t="s">
        <v>14</v>
      </c>
      <c r="H544" s="214">
        <v>1800</v>
      </c>
      <c r="I544" s="215" t="s">
        <v>1451</v>
      </c>
      <c r="J544" s="215" t="s">
        <v>1451</v>
      </c>
    </row>
    <row r="545" spans="2:10" ht="45" x14ac:dyDescent="0.25">
      <c r="B545" s="214">
        <v>537</v>
      </c>
      <c r="C545" s="215" t="s">
        <v>2599</v>
      </c>
      <c r="D545" s="215" t="s">
        <v>1451</v>
      </c>
      <c r="E545" s="217" t="s">
        <v>1797</v>
      </c>
      <c r="F545" s="215" t="s">
        <v>2522</v>
      </c>
      <c r="G545" s="217" t="s">
        <v>14</v>
      </c>
      <c r="H545" s="214">
        <v>1000</v>
      </c>
      <c r="I545" s="215" t="s">
        <v>2499</v>
      </c>
      <c r="J545" s="215" t="s">
        <v>4466</v>
      </c>
    </row>
    <row r="546" spans="2:10" ht="45" x14ac:dyDescent="0.25">
      <c r="B546" s="214">
        <v>538</v>
      </c>
      <c r="C546" s="215" t="s">
        <v>2600</v>
      </c>
      <c r="D546" s="215" t="s">
        <v>1311</v>
      </c>
      <c r="E546" s="217" t="s">
        <v>1797</v>
      </c>
      <c r="F546" s="215" t="s">
        <v>2522</v>
      </c>
      <c r="G546" s="217" t="s">
        <v>14</v>
      </c>
      <c r="H546" s="214">
        <v>4000</v>
      </c>
      <c r="I546" s="215" t="s">
        <v>2499</v>
      </c>
      <c r="J546" s="215" t="s">
        <v>1451</v>
      </c>
    </row>
    <row r="547" spans="2:10" ht="30" x14ac:dyDescent="0.25">
      <c r="B547" s="214">
        <v>539</v>
      </c>
      <c r="C547" s="215" t="s">
        <v>2601</v>
      </c>
      <c r="D547" s="215" t="s">
        <v>1368</v>
      </c>
      <c r="E547" s="217" t="s">
        <v>1797</v>
      </c>
      <c r="F547" s="215" t="s">
        <v>2522</v>
      </c>
      <c r="G547" s="217" t="s">
        <v>14</v>
      </c>
      <c r="H547" s="214">
        <v>1457</v>
      </c>
      <c r="I547" s="215" t="s">
        <v>2602</v>
      </c>
      <c r="J547" s="215" t="s">
        <v>2603</v>
      </c>
    </row>
    <row r="548" spans="2:10" ht="30" x14ac:dyDescent="0.25">
      <c r="B548" s="214">
        <v>540</v>
      </c>
      <c r="C548" s="215" t="s">
        <v>2604</v>
      </c>
      <c r="D548" s="215" t="s">
        <v>1368</v>
      </c>
      <c r="E548" s="217" t="s">
        <v>1797</v>
      </c>
      <c r="F548" s="215" t="s">
        <v>2522</v>
      </c>
      <c r="G548" s="217" t="s">
        <v>14</v>
      </c>
      <c r="H548" s="214">
        <v>3542</v>
      </c>
      <c r="I548" s="215" t="s">
        <v>2605</v>
      </c>
      <c r="J548" s="215" t="s">
        <v>1451</v>
      </c>
    </row>
    <row r="549" spans="2:10" ht="75" x14ac:dyDescent="0.25">
      <c r="B549" s="214">
        <v>541</v>
      </c>
      <c r="C549" s="215" t="s">
        <v>2606</v>
      </c>
      <c r="D549" s="215" t="s">
        <v>1368</v>
      </c>
      <c r="E549" s="217" t="s">
        <v>1797</v>
      </c>
      <c r="F549" s="215" t="s">
        <v>2522</v>
      </c>
      <c r="G549" s="217" t="s">
        <v>14</v>
      </c>
      <c r="H549" s="214">
        <v>1104</v>
      </c>
      <c r="I549" s="215" t="s">
        <v>2605</v>
      </c>
      <c r="J549" s="215" t="s">
        <v>2607</v>
      </c>
    </row>
    <row r="550" spans="2:10" ht="75" x14ac:dyDescent="0.25">
      <c r="B550" s="214">
        <v>542</v>
      </c>
      <c r="C550" s="215" t="s">
        <v>2608</v>
      </c>
      <c r="D550" s="215" t="s">
        <v>1451</v>
      </c>
      <c r="E550" s="217" t="s">
        <v>1451</v>
      </c>
      <c r="F550" s="215" t="s">
        <v>2522</v>
      </c>
      <c r="G550" s="217" t="s">
        <v>14</v>
      </c>
      <c r="H550" s="214">
        <v>5104</v>
      </c>
      <c r="I550" s="215" t="s">
        <v>1451</v>
      </c>
      <c r="J550" s="215" t="s">
        <v>2609</v>
      </c>
    </row>
    <row r="551" spans="2:10" ht="45" x14ac:dyDescent="0.25">
      <c r="B551" s="214">
        <v>543</v>
      </c>
      <c r="C551" s="215" t="s">
        <v>2610</v>
      </c>
      <c r="D551" s="215" t="s">
        <v>1359</v>
      </c>
      <c r="E551" s="217" t="s">
        <v>1813</v>
      </c>
      <c r="F551" s="215" t="s">
        <v>2522</v>
      </c>
      <c r="G551" s="217" t="s">
        <v>14</v>
      </c>
      <c r="H551" s="214">
        <v>5241</v>
      </c>
      <c r="I551" s="215" t="s">
        <v>2499</v>
      </c>
      <c r="J551" s="215" t="s">
        <v>2611</v>
      </c>
    </row>
    <row r="552" spans="2:10" ht="45" x14ac:dyDescent="0.25">
      <c r="B552" s="214">
        <v>544</v>
      </c>
      <c r="C552" s="215" t="s">
        <v>2612</v>
      </c>
      <c r="D552" s="215" t="s">
        <v>1359</v>
      </c>
      <c r="E552" s="217" t="s">
        <v>1813</v>
      </c>
      <c r="F552" s="215" t="s">
        <v>2522</v>
      </c>
      <c r="G552" s="217" t="s">
        <v>14</v>
      </c>
      <c r="H552" s="214">
        <v>2541</v>
      </c>
      <c r="I552" s="215" t="s">
        <v>2499</v>
      </c>
      <c r="J552" s="215" t="s">
        <v>2613</v>
      </c>
    </row>
    <row r="553" spans="2:10" ht="45" x14ac:dyDescent="0.25">
      <c r="B553" s="214">
        <v>545</v>
      </c>
      <c r="C553" s="215" t="s">
        <v>2614</v>
      </c>
      <c r="D553" s="215" t="s">
        <v>1311</v>
      </c>
      <c r="E553" s="217" t="s">
        <v>1797</v>
      </c>
      <c r="F553" s="215" t="s">
        <v>2615</v>
      </c>
      <c r="G553" s="217" t="s">
        <v>14</v>
      </c>
      <c r="H553" s="214">
        <v>2311</v>
      </c>
      <c r="I553" s="215" t="s">
        <v>2499</v>
      </c>
      <c r="J553" s="215" t="s">
        <v>2616</v>
      </c>
    </row>
    <row r="554" spans="2:10" ht="45" x14ac:dyDescent="0.25">
      <c r="B554" s="214">
        <v>546</v>
      </c>
      <c r="C554" s="215" t="s">
        <v>2617</v>
      </c>
      <c r="D554" s="215" t="s">
        <v>1311</v>
      </c>
      <c r="E554" s="217" t="s">
        <v>1797</v>
      </c>
      <c r="F554" s="215" t="s">
        <v>2618</v>
      </c>
      <c r="G554" s="217" t="s">
        <v>14</v>
      </c>
      <c r="H554" s="214">
        <v>2438</v>
      </c>
      <c r="I554" s="215" t="s">
        <v>2499</v>
      </c>
      <c r="J554" s="215" t="s">
        <v>2619</v>
      </c>
    </row>
    <row r="555" spans="2:10" ht="105" x14ac:dyDescent="0.25">
      <c r="B555" s="214">
        <v>547</v>
      </c>
      <c r="C555" s="215" t="s">
        <v>2630</v>
      </c>
      <c r="D555" s="215" t="s">
        <v>1311</v>
      </c>
      <c r="E555" s="217" t="s">
        <v>1797</v>
      </c>
      <c r="F555" s="215" t="s">
        <v>566</v>
      </c>
      <c r="G555" s="217" t="s">
        <v>14</v>
      </c>
      <c r="H555" s="214">
        <v>17694</v>
      </c>
      <c r="I555" s="215" t="s">
        <v>2499</v>
      </c>
      <c r="J555" s="215" t="s">
        <v>2631</v>
      </c>
    </row>
    <row r="556" spans="2:10" ht="45" x14ac:dyDescent="0.25">
      <c r="B556" s="214">
        <v>548</v>
      </c>
      <c r="C556" s="215" t="s">
        <v>2632</v>
      </c>
      <c r="D556" s="215" t="s">
        <v>1451</v>
      </c>
      <c r="E556" s="217" t="s">
        <v>1451</v>
      </c>
      <c r="F556" s="215" t="s">
        <v>2633</v>
      </c>
      <c r="G556" s="217" t="s">
        <v>14</v>
      </c>
      <c r="H556" s="214">
        <v>1900</v>
      </c>
      <c r="I556" s="215" t="s">
        <v>2634</v>
      </c>
      <c r="J556" s="215" t="s">
        <v>2635</v>
      </c>
    </row>
    <row r="557" spans="2:10" ht="270" x14ac:dyDescent="0.25">
      <c r="B557" s="214">
        <v>549</v>
      </c>
      <c r="C557" s="215" t="s">
        <v>2561</v>
      </c>
      <c r="D557" s="215" t="s">
        <v>1451</v>
      </c>
      <c r="E557" s="217"/>
      <c r="F557" s="215" t="s">
        <v>2522</v>
      </c>
      <c r="G557" s="217" t="s">
        <v>14</v>
      </c>
      <c r="H557" s="214">
        <v>0</v>
      </c>
      <c r="I557" s="215" t="s">
        <v>2562</v>
      </c>
      <c r="J557" s="215" t="s">
        <v>4467</v>
      </c>
    </row>
    <row r="558" spans="2:10" ht="45" x14ac:dyDescent="0.25">
      <c r="B558" s="214">
        <v>550</v>
      </c>
      <c r="C558" s="215" t="s">
        <v>2563</v>
      </c>
      <c r="D558" s="215" t="s">
        <v>1451</v>
      </c>
      <c r="E558" s="217"/>
      <c r="F558" s="215" t="s">
        <v>2564</v>
      </c>
      <c r="G558" s="217" t="s">
        <v>14</v>
      </c>
      <c r="H558" s="214">
        <v>2300</v>
      </c>
      <c r="I558" s="215" t="s">
        <v>2562</v>
      </c>
      <c r="J558" s="215" t="s">
        <v>4461</v>
      </c>
    </row>
    <row r="559" spans="2:10" ht="60" x14ac:dyDescent="0.25">
      <c r="B559" s="214">
        <v>551</v>
      </c>
      <c r="C559" s="215" t="s">
        <v>2565</v>
      </c>
      <c r="D559" s="215" t="s">
        <v>1451</v>
      </c>
      <c r="E559" s="217"/>
      <c r="F559" s="215" t="s">
        <v>2564</v>
      </c>
      <c r="G559" s="217" t="s">
        <v>14</v>
      </c>
      <c r="H559" s="214">
        <v>1500</v>
      </c>
      <c r="I559" s="215" t="s">
        <v>2562</v>
      </c>
      <c r="J559" s="215" t="s">
        <v>4461</v>
      </c>
    </row>
    <row r="560" spans="2:10" ht="45" x14ac:dyDescent="0.25">
      <c r="B560" s="214">
        <v>552</v>
      </c>
      <c r="C560" s="215" t="s">
        <v>2566</v>
      </c>
      <c r="D560" s="215" t="s">
        <v>1451</v>
      </c>
      <c r="E560" s="217"/>
      <c r="F560" s="215" t="s">
        <v>2567</v>
      </c>
      <c r="G560" s="217" t="s">
        <v>14</v>
      </c>
      <c r="H560" s="214">
        <v>1900</v>
      </c>
      <c r="I560" s="215" t="s">
        <v>2562</v>
      </c>
      <c r="J560" s="215" t="s">
        <v>4461</v>
      </c>
    </row>
    <row r="561" spans="2:10" ht="45" x14ac:dyDescent="0.25">
      <c r="B561" s="214">
        <v>553</v>
      </c>
      <c r="C561" s="215" t="s">
        <v>2568</v>
      </c>
      <c r="D561" s="215" t="s">
        <v>1451</v>
      </c>
      <c r="E561" s="217"/>
      <c r="F561" s="215" t="s">
        <v>2564</v>
      </c>
      <c r="G561" s="217" t="s">
        <v>14</v>
      </c>
      <c r="H561" s="214">
        <v>2100</v>
      </c>
      <c r="I561" s="215" t="s">
        <v>2562</v>
      </c>
      <c r="J561" s="215" t="s">
        <v>4461</v>
      </c>
    </row>
    <row r="562" spans="2:10" ht="165" x14ac:dyDescent="0.25">
      <c r="B562" s="214">
        <v>554</v>
      </c>
      <c r="C562" s="215" t="s">
        <v>2569</v>
      </c>
      <c r="D562" s="215" t="s">
        <v>1451</v>
      </c>
      <c r="E562" s="217"/>
      <c r="F562" s="215" t="s">
        <v>2570</v>
      </c>
      <c r="G562" s="217" t="s">
        <v>14</v>
      </c>
      <c r="H562" s="214">
        <v>7250</v>
      </c>
      <c r="I562" s="215" t="s">
        <v>2562</v>
      </c>
      <c r="J562" s="215" t="s">
        <v>4468</v>
      </c>
    </row>
    <row r="563" spans="2:10" ht="105" x14ac:dyDescent="0.25">
      <c r="B563" s="214">
        <v>555</v>
      </c>
      <c r="C563" s="215" t="s">
        <v>2571</v>
      </c>
      <c r="D563" s="215" t="s">
        <v>1451</v>
      </c>
      <c r="E563" s="217"/>
      <c r="F563" s="215" t="s">
        <v>2572</v>
      </c>
      <c r="G563" s="217" t="s">
        <v>14</v>
      </c>
      <c r="H563" s="214">
        <v>2800</v>
      </c>
      <c r="I563" s="215" t="s">
        <v>2573</v>
      </c>
      <c r="J563" s="215" t="s">
        <v>4469</v>
      </c>
    </row>
    <row r="564" spans="2:10" ht="45" x14ac:dyDescent="0.25">
      <c r="B564" s="214">
        <v>556</v>
      </c>
      <c r="C564" s="215" t="s">
        <v>2539</v>
      </c>
      <c r="D564" s="215" t="s">
        <v>1359</v>
      </c>
      <c r="E564" s="217" t="s">
        <v>1813</v>
      </c>
      <c r="F564" s="215" t="s">
        <v>2522</v>
      </c>
      <c r="G564" s="217" t="s">
        <v>14</v>
      </c>
      <c r="H564" s="214">
        <v>8012</v>
      </c>
      <c r="I564" s="215" t="s">
        <v>2499</v>
      </c>
      <c r="J564" s="215" t="s">
        <v>2540</v>
      </c>
    </row>
    <row r="565" spans="2:10" ht="45" x14ac:dyDescent="0.25">
      <c r="B565" s="214">
        <v>557</v>
      </c>
      <c r="C565" s="215" t="s">
        <v>2541</v>
      </c>
      <c r="D565" s="215" t="s">
        <v>1359</v>
      </c>
      <c r="E565" s="217" t="s">
        <v>1813</v>
      </c>
      <c r="F565" s="215" t="s">
        <v>2522</v>
      </c>
      <c r="G565" s="217" t="s">
        <v>14</v>
      </c>
      <c r="H565" s="214">
        <v>3388</v>
      </c>
      <c r="I565" s="215" t="s">
        <v>2499</v>
      </c>
      <c r="J565" s="215" t="s">
        <v>2542</v>
      </c>
    </row>
    <row r="566" spans="2:10" ht="45" x14ac:dyDescent="0.25">
      <c r="B566" s="214">
        <v>558</v>
      </c>
      <c r="C566" s="215" t="s">
        <v>2547</v>
      </c>
      <c r="D566" s="215" t="s">
        <v>1451</v>
      </c>
      <c r="E566" s="217"/>
      <c r="F566" s="215" t="s">
        <v>2548</v>
      </c>
      <c r="G566" s="217" t="s">
        <v>14</v>
      </c>
      <c r="H566" s="214">
        <v>4001</v>
      </c>
      <c r="I566" s="215" t="s">
        <v>2549</v>
      </c>
      <c r="J566" s="215" t="s">
        <v>4470</v>
      </c>
    </row>
    <row r="567" spans="2:10" ht="90" x14ac:dyDescent="0.25">
      <c r="B567" s="214">
        <v>559</v>
      </c>
      <c r="C567" s="215" t="s">
        <v>2574</v>
      </c>
      <c r="D567" s="215" t="s">
        <v>1451</v>
      </c>
      <c r="E567" s="217"/>
      <c r="F567" s="215" t="s">
        <v>2575</v>
      </c>
      <c r="G567" s="217" t="s">
        <v>14</v>
      </c>
      <c r="H567" s="214">
        <v>1400</v>
      </c>
      <c r="I567" s="215" t="s">
        <v>2576</v>
      </c>
      <c r="J567" s="215" t="s">
        <v>4471</v>
      </c>
    </row>
    <row r="568" spans="2:10" ht="60" x14ac:dyDescent="0.25">
      <c r="B568" s="214">
        <v>560</v>
      </c>
      <c r="C568" s="215" t="s">
        <v>2577</v>
      </c>
      <c r="D568" s="215" t="s">
        <v>1451</v>
      </c>
      <c r="E568" s="217"/>
      <c r="F568" s="215" t="s">
        <v>2578</v>
      </c>
      <c r="G568" s="217" t="s">
        <v>14</v>
      </c>
      <c r="H568" s="214">
        <v>1800</v>
      </c>
      <c r="I568" s="215" t="s">
        <v>2573</v>
      </c>
      <c r="J568" s="215" t="s">
        <v>4472</v>
      </c>
    </row>
    <row r="569" spans="2:10" ht="60" x14ac:dyDescent="0.25">
      <c r="B569" s="214">
        <v>561</v>
      </c>
      <c r="C569" s="215" t="s">
        <v>2579</v>
      </c>
      <c r="D569" s="215" t="s">
        <v>1451</v>
      </c>
      <c r="E569" s="217"/>
      <c r="F569" s="215" t="s">
        <v>2580</v>
      </c>
      <c r="G569" s="217" t="s">
        <v>14</v>
      </c>
      <c r="H569" s="214">
        <v>1350</v>
      </c>
      <c r="I569" s="215" t="s">
        <v>2573</v>
      </c>
      <c r="J569" s="215" t="s">
        <v>4473</v>
      </c>
    </row>
    <row r="570" spans="2:10" ht="90" x14ac:dyDescent="0.25">
      <c r="B570" s="214">
        <v>562</v>
      </c>
      <c r="C570" s="215" t="s">
        <v>2581</v>
      </c>
      <c r="D570" s="215" t="s">
        <v>1451</v>
      </c>
      <c r="E570" s="217"/>
      <c r="F570" s="215" t="s">
        <v>2582</v>
      </c>
      <c r="G570" s="217" t="s">
        <v>14</v>
      </c>
      <c r="H570" s="214">
        <v>4994</v>
      </c>
      <c r="I570" s="215" t="s">
        <v>2583</v>
      </c>
      <c r="J570" s="215" t="s">
        <v>4474</v>
      </c>
    </row>
    <row r="571" spans="2:10" ht="60" x14ac:dyDescent="0.25">
      <c r="B571" s="214">
        <v>563</v>
      </c>
      <c r="C571" s="215" t="s">
        <v>2584</v>
      </c>
      <c r="D571" s="215" t="s">
        <v>1451</v>
      </c>
      <c r="E571" s="217"/>
      <c r="F571" s="215" t="s">
        <v>4475</v>
      </c>
      <c r="G571" s="217" t="s">
        <v>14</v>
      </c>
      <c r="H571" s="214">
        <v>2000</v>
      </c>
      <c r="I571" s="215" t="s">
        <v>2585</v>
      </c>
      <c r="J571" s="215" t="s">
        <v>4461</v>
      </c>
    </row>
    <row r="572" spans="2:10" ht="45" x14ac:dyDescent="0.25">
      <c r="B572" s="214">
        <v>564</v>
      </c>
      <c r="C572" s="215" t="s">
        <v>2586</v>
      </c>
      <c r="D572" s="215" t="s">
        <v>1451</v>
      </c>
      <c r="E572" s="217"/>
      <c r="F572" s="215" t="s">
        <v>4475</v>
      </c>
      <c r="G572" s="217" t="s">
        <v>14</v>
      </c>
      <c r="H572" s="214">
        <v>5000</v>
      </c>
      <c r="I572" s="215" t="s">
        <v>2497</v>
      </c>
      <c r="J572" s="215" t="s">
        <v>4461</v>
      </c>
    </row>
    <row r="573" spans="2:10" ht="60" x14ac:dyDescent="0.25">
      <c r="B573" s="214">
        <v>565</v>
      </c>
      <c r="C573" s="215" t="s">
        <v>2412</v>
      </c>
      <c r="D573" s="215" t="s">
        <v>1451</v>
      </c>
      <c r="E573" s="217"/>
      <c r="F573" s="215" t="s">
        <v>4475</v>
      </c>
      <c r="G573" s="217" t="s">
        <v>14</v>
      </c>
      <c r="H573" s="214">
        <v>2000</v>
      </c>
      <c r="I573" s="215" t="s">
        <v>2497</v>
      </c>
      <c r="J573" s="215" t="s">
        <v>4476</v>
      </c>
    </row>
    <row r="574" spans="2:10" ht="45" x14ac:dyDescent="0.25">
      <c r="B574" s="214">
        <v>566</v>
      </c>
      <c r="C574" s="215" t="s">
        <v>2587</v>
      </c>
      <c r="D574" s="215" t="s">
        <v>1451</v>
      </c>
      <c r="E574" s="217"/>
      <c r="F574" s="215" t="s">
        <v>4475</v>
      </c>
      <c r="G574" s="217" t="s">
        <v>14</v>
      </c>
      <c r="H574" s="214">
        <v>2500</v>
      </c>
      <c r="I574" s="215" t="s">
        <v>2497</v>
      </c>
      <c r="J574" s="215" t="s">
        <v>4461</v>
      </c>
    </row>
    <row r="575" spans="2:10" ht="60" x14ac:dyDescent="0.25">
      <c r="B575" s="214">
        <v>567</v>
      </c>
      <c r="C575" s="215" t="s">
        <v>2588</v>
      </c>
      <c r="D575" s="215" t="s">
        <v>1451</v>
      </c>
      <c r="E575" s="217"/>
      <c r="F575" s="215" t="s">
        <v>4475</v>
      </c>
      <c r="G575" s="217" t="s">
        <v>14</v>
      </c>
      <c r="H575" s="214">
        <v>2500</v>
      </c>
      <c r="I575" s="215" t="s">
        <v>2497</v>
      </c>
      <c r="J575" s="215" t="s">
        <v>4477</v>
      </c>
    </row>
    <row r="576" spans="2:10" ht="105" x14ac:dyDescent="0.25">
      <c r="B576" s="214">
        <v>568</v>
      </c>
      <c r="C576" s="215" t="s">
        <v>2589</v>
      </c>
      <c r="D576" s="215" t="s">
        <v>1451</v>
      </c>
      <c r="E576" s="217"/>
      <c r="F576" s="215" t="s">
        <v>4475</v>
      </c>
      <c r="G576" s="217" t="s">
        <v>14</v>
      </c>
      <c r="H576" s="214">
        <v>3100</v>
      </c>
      <c r="I576" s="215" t="s">
        <v>2497</v>
      </c>
      <c r="J576" s="215" t="s">
        <v>4478</v>
      </c>
    </row>
    <row r="577" spans="2:10" ht="60" x14ac:dyDescent="0.25">
      <c r="B577" s="214">
        <v>569</v>
      </c>
      <c r="C577" s="215" t="s">
        <v>2495</v>
      </c>
      <c r="D577" s="215" t="s">
        <v>1451</v>
      </c>
      <c r="E577" s="217"/>
      <c r="F577" s="215" t="s">
        <v>4475</v>
      </c>
      <c r="G577" s="217" t="s">
        <v>14</v>
      </c>
      <c r="H577" s="214">
        <v>2100</v>
      </c>
      <c r="I577" s="215" t="s">
        <v>2497</v>
      </c>
      <c r="J577" s="215" t="s">
        <v>4479</v>
      </c>
    </row>
    <row r="578" spans="2:10" ht="60" x14ac:dyDescent="0.25">
      <c r="B578" s="214">
        <v>570</v>
      </c>
      <c r="C578" s="215" t="s">
        <v>2498</v>
      </c>
      <c r="D578" s="215" t="s">
        <v>1451</v>
      </c>
      <c r="E578" s="217"/>
      <c r="F578" s="215" t="s">
        <v>4475</v>
      </c>
      <c r="G578" s="217" t="s">
        <v>14</v>
      </c>
      <c r="H578" s="214">
        <v>1200</v>
      </c>
      <c r="I578" s="215" t="s">
        <v>2499</v>
      </c>
      <c r="J578" s="215" t="s">
        <v>4480</v>
      </c>
    </row>
    <row r="579" spans="2:10" ht="60" x14ac:dyDescent="0.25">
      <c r="B579" s="214">
        <v>571</v>
      </c>
      <c r="C579" s="215" t="s">
        <v>2500</v>
      </c>
      <c r="D579" s="215" t="s">
        <v>1451</v>
      </c>
      <c r="E579" s="217"/>
      <c r="F579" s="215" t="s">
        <v>4475</v>
      </c>
      <c r="G579" s="217" t="s">
        <v>14</v>
      </c>
      <c r="H579" s="214">
        <v>2600</v>
      </c>
      <c r="I579" s="215" t="s">
        <v>2501</v>
      </c>
      <c r="J579" s="215" t="s">
        <v>4481</v>
      </c>
    </row>
    <row r="580" spans="2:10" ht="45" x14ac:dyDescent="0.25">
      <c r="B580" s="214">
        <v>572</v>
      </c>
      <c r="C580" s="215" t="s">
        <v>2502</v>
      </c>
      <c r="D580" s="215" t="s">
        <v>1451</v>
      </c>
      <c r="E580" s="217"/>
      <c r="F580" s="215" t="s">
        <v>4475</v>
      </c>
      <c r="G580" s="217" t="s">
        <v>14</v>
      </c>
      <c r="H580" s="214">
        <v>1445</v>
      </c>
      <c r="I580" s="215" t="s">
        <v>2501</v>
      </c>
      <c r="J580" s="215" t="s">
        <v>4482</v>
      </c>
    </row>
    <row r="581" spans="2:10" ht="90" x14ac:dyDescent="0.25">
      <c r="B581" s="214">
        <v>573</v>
      </c>
      <c r="C581" s="215" t="s">
        <v>2503</v>
      </c>
      <c r="D581" s="215" t="s">
        <v>1451</v>
      </c>
      <c r="E581" s="217"/>
      <c r="F581" s="215" t="s">
        <v>4475</v>
      </c>
      <c r="G581" s="217" t="s">
        <v>14</v>
      </c>
      <c r="H581" s="214">
        <v>3500</v>
      </c>
      <c r="I581" s="215" t="s">
        <v>2501</v>
      </c>
      <c r="J581" s="215" t="s">
        <v>4483</v>
      </c>
    </row>
    <row r="582" spans="2:10" ht="180" x14ac:dyDescent="0.25">
      <c r="B582" s="214">
        <v>574</v>
      </c>
      <c r="C582" s="215" t="s">
        <v>2504</v>
      </c>
      <c r="D582" s="215" t="s">
        <v>1451</v>
      </c>
      <c r="E582" s="217" t="s">
        <v>1639</v>
      </c>
      <c r="F582" s="215" t="s">
        <v>4475</v>
      </c>
      <c r="G582" s="217" t="s">
        <v>14</v>
      </c>
      <c r="H582" s="214">
        <v>2500</v>
      </c>
      <c r="I582" s="215" t="s">
        <v>2505</v>
      </c>
      <c r="J582" s="215" t="s">
        <v>4484</v>
      </c>
    </row>
    <row r="583" spans="2:10" ht="75" x14ac:dyDescent="0.25">
      <c r="B583" s="214">
        <v>575</v>
      </c>
      <c r="C583" s="215" t="s">
        <v>2506</v>
      </c>
      <c r="D583" s="215" t="s">
        <v>1451</v>
      </c>
      <c r="E583" s="217"/>
      <c r="F583" s="215" t="s">
        <v>4475</v>
      </c>
      <c r="G583" s="217" t="s">
        <v>14</v>
      </c>
      <c r="H583" s="214">
        <v>1400</v>
      </c>
      <c r="I583" s="215" t="s">
        <v>2499</v>
      </c>
      <c r="J583" s="215" t="s">
        <v>4485</v>
      </c>
    </row>
    <row r="584" spans="2:10" ht="45" x14ac:dyDescent="0.25">
      <c r="B584" s="214">
        <v>576</v>
      </c>
      <c r="C584" s="215" t="s">
        <v>2507</v>
      </c>
      <c r="D584" s="215" t="s">
        <v>1451</v>
      </c>
      <c r="E584" s="217"/>
      <c r="F584" s="215" t="s">
        <v>4475</v>
      </c>
      <c r="G584" s="217" t="s">
        <v>14</v>
      </c>
      <c r="H584" s="214">
        <v>4600</v>
      </c>
      <c r="I584" s="215" t="s">
        <v>2499</v>
      </c>
      <c r="J584" s="215" t="s">
        <v>4486</v>
      </c>
    </row>
    <row r="585" spans="2:10" ht="45" x14ac:dyDescent="0.25">
      <c r="B585" s="214">
        <v>577</v>
      </c>
      <c r="C585" s="215" t="s">
        <v>2508</v>
      </c>
      <c r="D585" s="215" t="s">
        <v>1451</v>
      </c>
      <c r="E585" s="217"/>
      <c r="F585" s="215" t="s">
        <v>4475</v>
      </c>
      <c r="G585" s="217" t="s">
        <v>14</v>
      </c>
      <c r="H585" s="214">
        <v>10000</v>
      </c>
      <c r="I585" s="215" t="s">
        <v>2499</v>
      </c>
      <c r="J585" s="215" t="s">
        <v>4461</v>
      </c>
    </row>
    <row r="586" spans="2:10" ht="45" x14ac:dyDescent="0.25">
      <c r="B586" s="214">
        <v>578</v>
      </c>
      <c r="C586" s="215" t="s">
        <v>2509</v>
      </c>
      <c r="D586" s="215" t="s">
        <v>1451</v>
      </c>
      <c r="E586" s="217"/>
      <c r="F586" s="215" t="s">
        <v>4475</v>
      </c>
      <c r="G586" s="217" t="s">
        <v>14</v>
      </c>
      <c r="H586" s="214">
        <v>1100</v>
      </c>
      <c r="I586" s="215" t="s">
        <v>2499</v>
      </c>
      <c r="J586" s="215" t="s">
        <v>4461</v>
      </c>
    </row>
    <row r="587" spans="2:10" ht="45" x14ac:dyDescent="0.25">
      <c r="B587" s="214">
        <v>579</v>
      </c>
      <c r="C587" s="215" t="s">
        <v>2510</v>
      </c>
      <c r="D587" s="215" t="s">
        <v>1451</v>
      </c>
      <c r="E587" s="217"/>
      <c r="F587" s="215" t="s">
        <v>4475</v>
      </c>
      <c r="G587" s="217" t="s">
        <v>12</v>
      </c>
      <c r="H587" s="214">
        <v>3400</v>
      </c>
      <c r="I587" s="215" t="s">
        <v>2499</v>
      </c>
      <c r="J587" s="215" t="s">
        <v>4461</v>
      </c>
    </row>
    <row r="588" spans="2:10" ht="45" x14ac:dyDescent="0.25">
      <c r="B588" s="214">
        <v>580</v>
      </c>
      <c r="C588" s="215" t="s">
        <v>2511</v>
      </c>
      <c r="D588" s="215" t="s">
        <v>1451</v>
      </c>
      <c r="E588" s="217"/>
      <c r="F588" s="215" t="s">
        <v>4487</v>
      </c>
      <c r="G588" s="217" t="s">
        <v>118</v>
      </c>
      <c r="H588" s="214">
        <v>6000</v>
      </c>
      <c r="I588" s="215" t="s">
        <v>2499</v>
      </c>
      <c r="J588" s="215" t="s">
        <v>4488</v>
      </c>
    </row>
    <row r="589" spans="2:10" ht="45" x14ac:dyDescent="0.25">
      <c r="B589" s="214">
        <v>581</v>
      </c>
      <c r="C589" s="215" t="s">
        <v>2512</v>
      </c>
      <c r="D589" s="215" t="s">
        <v>1451</v>
      </c>
      <c r="E589" s="217"/>
      <c r="F589" s="215" t="s">
        <v>2513</v>
      </c>
      <c r="G589" s="217" t="s">
        <v>14</v>
      </c>
      <c r="H589" s="214">
        <v>2783</v>
      </c>
      <c r="I589" s="215" t="s">
        <v>2499</v>
      </c>
      <c r="J589" s="215" t="s">
        <v>4489</v>
      </c>
    </row>
    <row r="590" spans="2:10" ht="45" x14ac:dyDescent="0.25">
      <c r="B590" s="214">
        <v>582</v>
      </c>
      <c r="C590" s="215" t="s">
        <v>2514</v>
      </c>
      <c r="D590" s="215" t="s">
        <v>1451</v>
      </c>
      <c r="E590" s="217"/>
      <c r="F590" s="215" t="s">
        <v>2513</v>
      </c>
      <c r="G590" s="217" t="s">
        <v>14</v>
      </c>
      <c r="H590" s="214">
        <v>1500</v>
      </c>
      <c r="I590" s="215" t="s">
        <v>2499</v>
      </c>
      <c r="J590" s="215" t="s">
        <v>4461</v>
      </c>
    </row>
    <row r="591" spans="2:10" ht="90" x14ac:dyDescent="0.25">
      <c r="B591" s="214">
        <v>583</v>
      </c>
      <c r="C591" s="215" t="s">
        <v>2515</v>
      </c>
      <c r="D591" s="215" t="s">
        <v>1451</v>
      </c>
      <c r="E591" s="217"/>
      <c r="F591" s="215" t="s">
        <v>2516</v>
      </c>
      <c r="G591" s="217" t="s">
        <v>14</v>
      </c>
      <c r="H591" s="214">
        <v>1560</v>
      </c>
      <c r="I591" s="215" t="s">
        <v>2517</v>
      </c>
      <c r="J591" s="215" t="s">
        <v>4490</v>
      </c>
    </row>
    <row r="592" spans="2:10" ht="105" x14ac:dyDescent="0.25">
      <c r="B592" s="214">
        <v>584</v>
      </c>
      <c r="C592" s="215" t="s">
        <v>2518</v>
      </c>
      <c r="D592" s="215" t="s">
        <v>1451</v>
      </c>
      <c r="E592" s="217"/>
      <c r="F592" s="215" t="s">
        <v>2519</v>
      </c>
      <c r="G592" s="217" t="s">
        <v>14</v>
      </c>
      <c r="H592" s="214">
        <v>2495</v>
      </c>
      <c r="I592" s="215" t="s">
        <v>2520</v>
      </c>
      <c r="J592" s="215" t="s">
        <v>4461</v>
      </c>
    </row>
    <row r="593" spans="2:10" ht="105" x14ac:dyDescent="0.25">
      <c r="B593" s="214">
        <v>585</v>
      </c>
      <c r="C593" s="215" t="s">
        <v>2591</v>
      </c>
      <c r="D593" s="215" t="s">
        <v>1451</v>
      </c>
      <c r="E593" s="217"/>
      <c r="F593" s="215" t="s">
        <v>4475</v>
      </c>
      <c r="G593" s="217" t="s">
        <v>14</v>
      </c>
      <c r="H593" s="214">
        <v>1983</v>
      </c>
      <c r="I593" s="215" t="s">
        <v>2520</v>
      </c>
      <c r="J593" s="215" t="s">
        <v>4461</v>
      </c>
    </row>
    <row r="594" spans="2:10" ht="105" x14ac:dyDescent="0.25">
      <c r="B594" s="214">
        <v>586</v>
      </c>
      <c r="C594" s="215" t="s">
        <v>2592</v>
      </c>
      <c r="D594" s="215" t="s">
        <v>1451</v>
      </c>
      <c r="E594" s="217"/>
      <c r="F594" s="215" t="s">
        <v>4475</v>
      </c>
      <c r="G594" s="217" t="s">
        <v>14</v>
      </c>
      <c r="H594" s="214">
        <v>3400</v>
      </c>
      <c r="I594" s="215" t="s">
        <v>2520</v>
      </c>
      <c r="J594" s="215" t="s">
        <v>4491</v>
      </c>
    </row>
    <row r="595" spans="2:10" ht="105" x14ac:dyDescent="0.25">
      <c r="B595" s="214">
        <v>587</v>
      </c>
      <c r="C595" s="215" t="s">
        <v>2593</v>
      </c>
      <c r="D595" s="215" t="s">
        <v>1451</v>
      </c>
      <c r="E595" s="217"/>
      <c r="F595" s="215" t="s">
        <v>4475</v>
      </c>
      <c r="G595" s="217" t="s">
        <v>14</v>
      </c>
      <c r="H595" s="214">
        <v>9145</v>
      </c>
      <c r="I595" s="215" t="s">
        <v>2520</v>
      </c>
      <c r="J595" s="215" t="s">
        <v>4492</v>
      </c>
    </row>
    <row r="596" spans="2:10" ht="225" x14ac:dyDescent="0.25">
      <c r="B596" s="214">
        <v>588</v>
      </c>
      <c r="C596" s="215" t="s">
        <v>2594</v>
      </c>
      <c r="D596" s="215" t="s">
        <v>1451</v>
      </c>
      <c r="E596" s="217"/>
      <c r="F596" s="215" t="s">
        <v>4475</v>
      </c>
      <c r="G596" s="217" t="s">
        <v>14</v>
      </c>
      <c r="H596" s="214">
        <v>1648</v>
      </c>
      <c r="I596" s="215" t="s">
        <v>2595</v>
      </c>
      <c r="J596" s="215" t="s">
        <v>4493</v>
      </c>
    </row>
    <row r="597" spans="2:10" ht="210" x14ac:dyDescent="0.25">
      <c r="B597" s="214">
        <v>589</v>
      </c>
      <c r="C597" s="215" t="s">
        <v>2596</v>
      </c>
      <c r="D597" s="215" t="s">
        <v>1451</v>
      </c>
      <c r="E597" s="217"/>
      <c r="F597" s="215" t="s">
        <v>4475</v>
      </c>
      <c r="G597" s="217" t="s">
        <v>14</v>
      </c>
      <c r="H597" s="214">
        <v>6599</v>
      </c>
      <c r="I597" s="215" t="s">
        <v>2595</v>
      </c>
      <c r="J597" s="215" t="s">
        <v>4494</v>
      </c>
    </row>
    <row r="598" spans="2:10" ht="75" x14ac:dyDescent="0.25">
      <c r="B598" s="214">
        <v>590</v>
      </c>
      <c r="C598" s="215" t="s">
        <v>2597</v>
      </c>
      <c r="D598" s="215" t="s">
        <v>1451</v>
      </c>
      <c r="E598" s="217" t="s">
        <v>1451</v>
      </c>
      <c r="F598" s="215" t="s">
        <v>4475</v>
      </c>
      <c r="G598" s="217" t="s">
        <v>14</v>
      </c>
      <c r="H598" s="214">
        <v>4460</v>
      </c>
      <c r="I598" s="215" t="s">
        <v>2598</v>
      </c>
      <c r="J598" s="215" t="s">
        <v>4461</v>
      </c>
    </row>
    <row r="599" spans="2:10" ht="135" x14ac:dyDescent="0.25">
      <c r="B599" s="214">
        <v>591</v>
      </c>
      <c r="C599" s="215" t="s">
        <v>2695</v>
      </c>
      <c r="D599" s="215" t="s">
        <v>1335</v>
      </c>
      <c r="E599" s="217" t="s">
        <v>1797</v>
      </c>
      <c r="F599" s="215" t="s">
        <v>2648</v>
      </c>
      <c r="G599" s="217" t="s">
        <v>1451</v>
      </c>
      <c r="H599" s="214">
        <v>11874</v>
      </c>
      <c r="I599" s="215" t="s">
        <v>1534</v>
      </c>
      <c r="J599" s="215" t="s">
        <v>2696</v>
      </c>
    </row>
    <row r="600" spans="2:10" ht="30" x14ac:dyDescent="0.25">
      <c r="B600" s="214">
        <v>592</v>
      </c>
      <c r="C600" s="215" t="s">
        <v>2701</v>
      </c>
      <c r="D600" s="215" t="s">
        <v>1451</v>
      </c>
      <c r="E600" s="217" t="s">
        <v>1451</v>
      </c>
      <c r="F600" s="215" t="s">
        <v>2651</v>
      </c>
      <c r="G600" s="217" t="s">
        <v>14</v>
      </c>
      <c r="H600" s="214">
        <v>5000</v>
      </c>
      <c r="I600" s="215" t="s">
        <v>2702</v>
      </c>
      <c r="J600" s="215" t="s">
        <v>2703</v>
      </c>
    </row>
    <row r="601" spans="2:10" ht="30" x14ac:dyDescent="0.25">
      <c r="B601" s="214">
        <v>593</v>
      </c>
      <c r="C601" s="215" t="s">
        <v>2650</v>
      </c>
      <c r="D601" s="215" t="s">
        <v>1451</v>
      </c>
      <c r="E601" s="217" t="s">
        <v>1451</v>
      </c>
      <c r="F601" s="215" t="s">
        <v>2651</v>
      </c>
      <c r="G601" s="217" t="s">
        <v>14</v>
      </c>
      <c r="H601" s="214">
        <v>1200</v>
      </c>
      <c r="I601" s="215" t="s">
        <v>1542</v>
      </c>
      <c r="J601" s="215" t="s">
        <v>2652</v>
      </c>
    </row>
    <row r="602" spans="2:10" ht="45" x14ac:dyDescent="0.25">
      <c r="B602" s="214">
        <v>594</v>
      </c>
      <c r="C602" s="215" t="s">
        <v>2653</v>
      </c>
      <c r="D602" s="215" t="s">
        <v>1451</v>
      </c>
      <c r="E602" s="217" t="s">
        <v>1451</v>
      </c>
      <c r="F602" s="215" t="s">
        <v>2654</v>
      </c>
      <c r="G602" s="217" t="s">
        <v>14</v>
      </c>
      <c r="H602" s="214">
        <v>15000</v>
      </c>
      <c r="I602" s="215" t="s">
        <v>2655</v>
      </c>
      <c r="J602" s="215" t="s">
        <v>2656</v>
      </c>
    </row>
    <row r="603" spans="2:10" ht="75" x14ac:dyDescent="0.25">
      <c r="B603" s="214">
        <v>595</v>
      </c>
      <c r="C603" s="215" t="s">
        <v>2657</v>
      </c>
      <c r="D603" s="215" t="s">
        <v>1451</v>
      </c>
      <c r="E603" s="217" t="s">
        <v>1451</v>
      </c>
      <c r="F603" s="215" t="s">
        <v>2658</v>
      </c>
      <c r="G603" s="217" t="s">
        <v>14</v>
      </c>
      <c r="H603" s="214">
        <v>3000</v>
      </c>
      <c r="I603" s="215" t="s">
        <v>2659</v>
      </c>
      <c r="J603" s="215" t="s">
        <v>2660</v>
      </c>
    </row>
    <row r="604" spans="2:10" ht="120" x14ac:dyDescent="0.25">
      <c r="B604" s="214">
        <v>596</v>
      </c>
      <c r="C604" s="215" t="s">
        <v>2661</v>
      </c>
      <c r="D604" s="215" t="s">
        <v>1451</v>
      </c>
      <c r="E604" s="217" t="s">
        <v>1451</v>
      </c>
      <c r="F604" s="215" t="s">
        <v>2662</v>
      </c>
      <c r="G604" s="217" t="s">
        <v>118</v>
      </c>
      <c r="H604" s="214">
        <v>3000</v>
      </c>
      <c r="I604" s="215" t="s">
        <v>2663</v>
      </c>
      <c r="J604" s="215" t="s">
        <v>2664</v>
      </c>
    </row>
    <row r="605" spans="2:10" ht="120" x14ac:dyDescent="0.25">
      <c r="B605" s="214">
        <v>597</v>
      </c>
      <c r="C605" s="215" t="s">
        <v>2687</v>
      </c>
      <c r="D605" s="215" t="s">
        <v>1451</v>
      </c>
      <c r="E605" s="217" t="s">
        <v>1451</v>
      </c>
      <c r="F605" s="215" t="s">
        <v>2688</v>
      </c>
      <c r="G605" s="217" t="s">
        <v>14</v>
      </c>
      <c r="H605" s="214">
        <v>8000</v>
      </c>
      <c r="I605" s="215" t="s">
        <v>2663</v>
      </c>
      <c r="J605" s="215" t="s">
        <v>2689</v>
      </c>
    </row>
    <row r="606" spans="2:10" ht="120" x14ac:dyDescent="0.25">
      <c r="B606" s="214">
        <v>598</v>
      </c>
      <c r="C606" s="215" t="s">
        <v>2690</v>
      </c>
      <c r="D606" s="215" t="s">
        <v>1451</v>
      </c>
      <c r="E606" s="217" t="s">
        <v>1451</v>
      </c>
      <c r="F606" s="215" t="s">
        <v>2662</v>
      </c>
      <c r="G606" s="217" t="s">
        <v>14</v>
      </c>
      <c r="H606" s="214">
        <v>15000</v>
      </c>
      <c r="I606" s="215" t="s">
        <v>2663</v>
      </c>
      <c r="J606" s="215" t="s">
        <v>2691</v>
      </c>
    </row>
    <row r="607" spans="2:10" ht="30" x14ac:dyDescent="0.25">
      <c r="B607" s="214">
        <v>599</v>
      </c>
      <c r="C607" s="215" t="s">
        <v>2692</v>
      </c>
      <c r="D607" s="215" t="s">
        <v>1451</v>
      </c>
      <c r="E607" s="217" t="s">
        <v>1451</v>
      </c>
      <c r="F607" s="215" t="s">
        <v>2662</v>
      </c>
      <c r="G607" s="217" t="s">
        <v>14</v>
      </c>
      <c r="H607" s="214">
        <v>5000</v>
      </c>
      <c r="I607" s="215" t="s">
        <v>2693</v>
      </c>
      <c r="J607" s="215" t="s">
        <v>2694</v>
      </c>
    </row>
    <row r="608" spans="2:10" ht="45" x14ac:dyDescent="0.25">
      <c r="B608" s="214">
        <v>600</v>
      </c>
      <c r="C608" s="215" t="s">
        <v>2675</v>
      </c>
      <c r="D608" s="215" t="s">
        <v>2640</v>
      </c>
      <c r="E608" s="217" t="s">
        <v>1797</v>
      </c>
      <c r="F608" s="215" t="s">
        <v>2676</v>
      </c>
      <c r="G608" s="217" t="s">
        <v>1451</v>
      </c>
      <c r="H608" s="214">
        <v>12055</v>
      </c>
      <c r="I608" s="215" t="s">
        <v>2642</v>
      </c>
      <c r="J608" s="215" t="s">
        <v>1451</v>
      </c>
    </row>
    <row r="609" spans="2:10" ht="30" x14ac:dyDescent="0.25">
      <c r="B609" s="214">
        <v>601</v>
      </c>
      <c r="C609" s="215" t="s">
        <v>2677</v>
      </c>
      <c r="D609" s="215" t="s">
        <v>2640</v>
      </c>
      <c r="E609" s="217" t="s">
        <v>1797</v>
      </c>
      <c r="F609" s="215" t="s">
        <v>2678</v>
      </c>
      <c r="G609" s="217" t="s">
        <v>1451</v>
      </c>
      <c r="H609" s="214">
        <v>2633</v>
      </c>
      <c r="I609" s="215" t="s">
        <v>2642</v>
      </c>
      <c r="J609" s="215" t="s">
        <v>2679</v>
      </c>
    </row>
    <row r="610" spans="2:10" ht="45" x14ac:dyDescent="0.25">
      <c r="B610" s="214">
        <v>602</v>
      </c>
      <c r="C610" s="215" t="s">
        <v>2680</v>
      </c>
      <c r="D610" s="215" t="s">
        <v>2681</v>
      </c>
      <c r="E610" s="217" t="s">
        <v>1797</v>
      </c>
      <c r="F610" s="215" t="s">
        <v>2682</v>
      </c>
      <c r="G610" s="217" t="s">
        <v>1451</v>
      </c>
      <c r="H610" s="214">
        <v>3115</v>
      </c>
      <c r="I610" s="215" t="s">
        <v>2642</v>
      </c>
      <c r="J610" s="215" t="s">
        <v>2683</v>
      </c>
    </row>
    <row r="611" spans="2:10" ht="30" x14ac:dyDescent="0.25">
      <c r="B611" s="214">
        <v>603</v>
      </c>
      <c r="C611" s="215" t="s">
        <v>2639</v>
      </c>
      <c r="D611" s="215" t="s">
        <v>2640</v>
      </c>
      <c r="E611" s="217" t="s">
        <v>1797</v>
      </c>
      <c r="F611" s="215" t="s">
        <v>2641</v>
      </c>
      <c r="G611" s="217" t="s">
        <v>1451</v>
      </c>
      <c r="H611" s="214">
        <v>7153</v>
      </c>
      <c r="I611" s="215" t="s">
        <v>2642</v>
      </c>
      <c r="J611" s="215" t="s">
        <v>2643</v>
      </c>
    </row>
    <row r="612" spans="2:10" ht="120" x14ac:dyDescent="0.25">
      <c r="B612" s="214">
        <v>604</v>
      </c>
      <c r="C612" s="215" t="s">
        <v>2685</v>
      </c>
      <c r="D612" s="215" t="s">
        <v>1451</v>
      </c>
      <c r="E612" s="217" t="s">
        <v>1451</v>
      </c>
      <c r="F612" s="215" t="s">
        <v>2662</v>
      </c>
      <c r="G612" s="217" t="s">
        <v>1451</v>
      </c>
      <c r="H612" s="214">
        <v>25000</v>
      </c>
      <c r="I612" s="215" t="s">
        <v>2663</v>
      </c>
      <c r="J612" s="215" t="s">
        <v>2686</v>
      </c>
    </row>
    <row r="613" spans="2:10" ht="120" x14ac:dyDescent="0.25">
      <c r="B613" s="214">
        <v>605</v>
      </c>
      <c r="C613" s="215" t="s">
        <v>2697</v>
      </c>
      <c r="D613" s="215" t="s">
        <v>1451</v>
      </c>
      <c r="E613" s="217" t="s">
        <v>1451</v>
      </c>
      <c r="F613" s="215" t="s">
        <v>1542</v>
      </c>
      <c r="G613" s="217" t="s">
        <v>14</v>
      </c>
      <c r="H613" s="214">
        <v>3000</v>
      </c>
      <c r="I613" s="215" t="s">
        <v>2663</v>
      </c>
      <c r="J613" s="215" t="s">
        <v>1451</v>
      </c>
    </row>
    <row r="614" spans="2:10" ht="45" x14ac:dyDescent="0.25">
      <c r="B614" s="214">
        <v>606</v>
      </c>
      <c r="C614" s="215" t="s">
        <v>2698</v>
      </c>
      <c r="D614" s="215" t="s">
        <v>1451</v>
      </c>
      <c r="E614" s="217" t="s">
        <v>1451</v>
      </c>
      <c r="F614" s="215" t="s">
        <v>2662</v>
      </c>
      <c r="G614" s="217" t="s">
        <v>14</v>
      </c>
      <c r="H614" s="214">
        <v>5000</v>
      </c>
      <c r="I614" s="215" t="s">
        <v>2693</v>
      </c>
      <c r="J614" s="215" t="s">
        <v>2699</v>
      </c>
    </row>
    <row r="615" spans="2:10" ht="30" x14ac:dyDescent="0.25">
      <c r="B615" s="214">
        <v>607</v>
      </c>
      <c r="C615" s="215" t="s">
        <v>2700</v>
      </c>
      <c r="D615" s="215" t="s">
        <v>1451</v>
      </c>
      <c r="E615" s="217" t="s">
        <v>1451</v>
      </c>
      <c r="F615" s="215" t="s">
        <v>1542</v>
      </c>
      <c r="G615" s="217" t="s">
        <v>14</v>
      </c>
      <c r="H615" s="214">
        <v>1500</v>
      </c>
      <c r="I615" s="215" t="s">
        <v>1542</v>
      </c>
      <c r="J615" s="215" t="s">
        <v>2652</v>
      </c>
    </row>
    <row r="616" spans="2:10" ht="30" x14ac:dyDescent="0.25">
      <c r="B616" s="214">
        <v>608</v>
      </c>
      <c r="C616" s="215" t="s">
        <v>2644</v>
      </c>
      <c r="D616" s="215" t="s">
        <v>2640</v>
      </c>
      <c r="E616" s="217" t="s">
        <v>1797</v>
      </c>
      <c r="F616" s="215" t="s">
        <v>2641</v>
      </c>
      <c r="G616" s="217" t="s">
        <v>1451</v>
      </c>
      <c r="H616" s="214">
        <v>2486</v>
      </c>
      <c r="I616" s="215" t="s">
        <v>2645</v>
      </c>
      <c r="J616" s="215" t="s">
        <v>2646</v>
      </c>
    </row>
    <row r="617" spans="2:10" ht="135" x14ac:dyDescent="0.25">
      <c r="B617" s="214">
        <v>609</v>
      </c>
      <c r="C617" s="215" t="s">
        <v>2647</v>
      </c>
      <c r="D617" s="215" t="s">
        <v>1335</v>
      </c>
      <c r="E617" s="217" t="s">
        <v>1813</v>
      </c>
      <c r="F617" s="215" t="s">
        <v>2648</v>
      </c>
      <c r="G617" s="217" t="s">
        <v>1451</v>
      </c>
      <c r="H617" s="214">
        <v>13197</v>
      </c>
      <c r="I617" s="215" t="s">
        <v>1534</v>
      </c>
      <c r="J617" s="215" t="s">
        <v>2649</v>
      </c>
    </row>
    <row r="618" spans="2:10" ht="135" x14ac:dyDescent="0.25">
      <c r="B618" s="214">
        <v>610</v>
      </c>
      <c r="C618" s="215" t="s">
        <v>2665</v>
      </c>
      <c r="D618" s="215" t="s">
        <v>1451</v>
      </c>
      <c r="E618" s="217" t="s">
        <v>1451</v>
      </c>
      <c r="F618" s="215" t="s">
        <v>2666</v>
      </c>
      <c r="G618" s="217" t="s">
        <v>14</v>
      </c>
      <c r="H618" s="214">
        <v>2730</v>
      </c>
      <c r="I618" s="215" t="s">
        <v>2667</v>
      </c>
      <c r="J618" s="215" t="s">
        <v>2668</v>
      </c>
    </row>
    <row r="619" spans="2:10" ht="165" x14ac:dyDescent="0.25">
      <c r="B619" s="214">
        <v>611</v>
      </c>
      <c r="C619" s="215" t="s">
        <v>2669</v>
      </c>
      <c r="D619" s="215" t="s">
        <v>1451</v>
      </c>
      <c r="E619" s="217" t="s">
        <v>1451</v>
      </c>
      <c r="F619" s="215" t="s">
        <v>2662</v>
      </c>
      <c r="G619" s="217" t="s">
        <v>14</v>
      </c>
      <c r="H619" s="214">
        <v>5380</v>
      </c>
      <c r="I619" s="215" t="s">
        <v>2667</v>
      </c>
      <c r="J619" s="215" t="s">
        <v>2670</v>
      </c>
    </row>
    <row r="620" spans="2:10" ht="60" x14ac:dyDescent="0.25">
      <c r="B620" s="214">
        <v>612</v>
      </c>
      <c r="C620" s="215" t="s">
        <v>2671</v>
      </c>
      <c r="D620" s="215" t="s">
        <v>1451</v>
      </c>
      <c r="E620" s="217" t="s">
        <v>1451</v>
      </c>
      <c r="F620" s="215" t="s">
        <v>185</v>
      </c>
      <c r="G620" s="217" t="s">
        <v>14</v>
      </c>
      <c r="H620" s="214">
        <v>1500</v>
      </c>
      <c r="I620" s="215" t="s">
        <v>1526</v>
      </c>
      <c r="J620" s="215" t="s">
        <v>2672</v>
      </c>
    </row>
    <row r="621" spans="2:10" ht="30" x14ac:dyDescent="0.25">
      <c r="B621" s="214">
        <v>613</v>
      </c>
      <c r="C621" s="215" t="s">
        <v>2673</v>
      </c>
      <c r="D621" s="215" t="s">
        <v>1451</v>
      </c>
      <c r="E621" s="217" t="s">
        <v>1451</v>
      </c>
      <c r="F621" s="215" t="s">
        <v>2662</v>
      </c>
      <c r="G621" s="217" t="s">
        <v>14</v>
      </c>
      <c r="H621" s="214">
        <v>4235</v>
      </c>
      <c r="I621" s="215" t="s">
        <v>2674</v>
      </c>
      <c r="J621" s="215" t="s">
        <v>1451</v>
      </c>
    </row>
    <row r="622" spans="2:10" ht="30" x14ac:dyDescent="0.25">
      <c r="B622" s="214">
        <v>614</v>
      </c>
      <c r="C622" s="215" t="s">
        <v>2684</v>
      </c>
      <c r="D622" s="215" t="s">
        <v>1451</v>
      </c>
      <c r="E622" s="217" t="s">
        <v>1451</v>
      </c>
      <c r="F622" s="215" t="s">
        <v>2662</v>
      </c>
      <c r="G622" s="217" t="s">
        <v>14</v>
      </c>
      <c r="H622" s="214">
        <v>2420</v>
      </c>
      <c r="I622" s="215" t="s">
        <v>2674</v>
      </c>
      <c r="J622" s="215" t="s">
        <v>1451</v>
      </c>
    </row>
    <row r="623" spans="2:10" ht="45" x14ac:dyDescent="0.25">
      <c r="B623" s="214">
        <v>615</v>
      </c>
      <c r="C623" s="215" t="s">
        <v>2825</v>
      </c>
      <c r="D623" s="215" t="s">
        <v>1451</v>
      </c>
      <c r="E623" s="217" t="s">
        <v>1451</v>
      </c>
      <c r="F623" s="215" t="s">
        <v>2826</v>
      </c>
      <c r="G623" s="217" t="s">
        <v>14</v>
      </c>
      <c r="H623" s="214">
        <v>5800</v>
      </c>
      <c r="I623" s="215" t="s">
        <v>2827</v>
      </c>
      <c r="J623" s="215" t="s">
        <v>2828</v>
      </c>
    </row>
    <row r="624" spans="2:10" ht="30" x14ac:dyDescent="0.25">
      <c r="B624" s="214">
        <v>616</v>
      </c>
      <c r="C624" s="215" t="s">
        <v>2829</v>
      </c>
      <c r="D624" s="215" t="s">
        <v>1451</v>
      </c>
      <c r="E624" s="217" t="s">
        <v>1451</v>
      </c>
      <c r="F624" s="215" t="s">
        <v>2826</v>
      </c>
      <c r="G624" s="217" t="s">
        <v>14</v>
      </c>
      <c r="H624" s="214">
        <v>5200</v>
      </c>
      <c r="I624" s="215" t="s">
        <v>2827</v>
      </c>
      <c r="J624" s="215" t="s">
        <v>2830</v>
      </c>
    </row>
    <row r="625" spans="2:10" ht="30" x14ac:dyDescent="0.25">
      <c r="B625" s="214">
        <v>617</v>
      </c>
      <c r="C625" s="215" t="s">
        <v>2831</v>
      </c>
      <c r="D625" s="215" t="s">
        <v>1451</v>
      </c>
      <c r="E625" s="217" t="s">
        <v>1451</v>
      </c>
      <c r="F625" s="215" t="s">
        <v>2826</v>
      </c>
      <c r="G625" s="217" t="s">
        <v>14</v>
      </c>
      <c r="H625" s="214">
        <v>1500</v>
      </c>
      <c r="I625" s="215" t="s">
        <v>2827</v>
      </c>
      <c r="J625" s="215" t="s">
        <v>2832</v>
      </c>
    </row>
    <row r="626" spans="2:10" ht="30" x14ac:dyDescent="0.25">
      <c r="B626" s="214">
        <v>618</v>
      </c>
      <c r="C626" s="215" t="s">
        <v>2833</v>
      </c>
      <c r="D626" s="215" t="s">
        <v>1451</v>
      </c>
      <c r="E626" s="217" t="s">
        <v>1451</v>
      </c>
      <c r="F626" s="215" t="s">
        <v>2826</v>
      </c>
      <c r="G626" s="217" t="s">
        <v>14</v>
      </c>
      <c r="H626" s="214">
        <v>2200</v>
      </c>
      <c r="I626" s="215" t="s">
        <v>2827</v>
      </c>
      <c r="J626" s="215" t="s">
        <v>2834</v>
      </c>
    </row>
    <row r="627" spans="2:10" ht="135" x14ac:dyDescent="0.25">
      <c r="B627" s="214">
        <v>619</v>
      </c>
      <c r="C627" s="215" t="s">
        <v>2752</v>
      </c>
      <c r="D627" s="215" t="s">
        <v>1451</v>
      </c>
      <c r="E627" s="217" t="s">
        <v>1451</v>
      </c>
      <c r="F627" s="215" t="s">
        <v>2753</v>
      </c>
      <c r="G627" s="217" t="s">
        <v>1814</v>
      </c>
      <c r="H627" s="214">
        <v>21500</v>
      </c>
      <c r="I627" s="215" t="s">
        <v>2754</v>
      </c>
      <c r="J627" s="215" t="s">
        <v>2755</v>
      </c>
    </row>
    <row r="628" spans="2:10" ht="90" x14ac:dyDescent="0.25">
      <c r="B628" s="214">
        <v>620</v>
      </c>
      <c r="C628" s="215" t="s">
        <v>2756</v>
      </c>
      <c r="D628" s="215" t="s">
        <v>1451</v>
      </c>
      <c r="E628" s="217" t="s">
        <v>1451</v>
      </c>
      <c r="F628" s="215" t="s">
        <v>2728</v>
      </c>
      <c r="G628" s="217" t="s">
        <v>89</v>
      </c>
      <c r="H628" s="214">
        <v>13500</v>
      </c>
      <c r="I628" s="215" t="s">
        <v>2710</v>
      </c>
      <c r="J628" s="215" t="s">
        <v>2757</v>
      </c>
    </row>
    <row r="629" spans="2:10" ht="45" x14ac:dyDescent="0.25">
      <c r="B629" s="214">
        <v>621</v>
      </c>
      <c r="C629" s="215" t="s">
        <v>2758</v>
      </c>
      <c r="D629" s="215" t="s">
        <v>1451</v>
      </c>
      <c r="E629" s="217" t="s">
        <v>1451</v>
      </c>
      <c r="F629" s="215" t="s">
        <v>2728</v>
      </c>
      <c r="G629" s="217" t="s">
        <v>1508</v>
      </c>
      <c r="H629" s="214">
        <v>4000</v>
      </c>
      <c r="I629" s="215" t="s">
        <v>2710</v>
      </c>
      <c r="J629" s="215" t="s">
        <v>2759</v>
      </c>
    </row>
    <row r="630" spans="2:10" ht="45" x14ac:dyDescent="0.25">
      <c r="B630" s="214">
        <v>622</v>
      </c>
      <c r="C630" s="215" t="s">
        <v>2760</v>
      </c>
      <c r="D630" s="215" t="s">
        <v>1451</v>
      </c>
      <c r="E630" s="217" t="s">
        <v>1451</v>
      </c>
      <c r="F630" s="215" t="s">
        <v>2728</v>
      </c>
      <c r="G630" s="217" t="s">
        <v>12</v>
      </c>
      <c r="H630" s="214">
        <v>4000</v>
      </c>
      <c r="I630" s="215" t="s">
        <v>2710</v>
      </c>
      <c r="J630" s="215" t="s">
        <v>2761</v>
      </c>
    </row>
    <row r="631" spans="2:10" ht="45" x14ac:dyDescent="0.25">
      <c r="B631" s="214">
        <v>623</v>
      </c>
      <c r="C631" s="215" t="s">
        <v>2948</v>
      </c>
      <c r="D631" s="215" t="s">
        <v>1451</v>
      </c>
      <c r="E631" s="217" t="s">
        <v>1451</v>
      </c>
      <c r="F631" s="215" t="s">
        <v>2949</v>
      </c>
      <c r="G631" s="217" t="s">
        <v>1451</v>
      </c>
      <c r="H631" s="214">
        <v>1500</v>
      </c>
      <c r="I631" s="215" t="s">
        <v>2950</v>
      </c>
      <c r="J631" s="215" t="s">
        <v>2951</v>
      </c>
    </row>
    <row r="632" spans="2:10" ht="45" x14ac:dyDescent="0.25">
      <c r="B632" s="214">
        <v>624</v>
      </c>
      <c r="C632" s="215" t="s">
        <v>2952</v>
      </c>
      <c r="D632" s="215" t="s">
        <v>1451</v>
      </c>
      <c r="E632" s="217" t="s">
        <v>1451</v>
      </c>
      <c r="F632" s="215" t="s">
        <v>2949</v>
      </c>
      <c r="G632" s="217" t="s">
        <v>1451</v>
      </c>
      <c r="H632" s="214">
        <v>3500</v>
      </c>
      <c r="I632" s="215" t="s">
        <v>2950</v>
      </c>
      <c r="J632" s="215" t="s">
        <v>2953</v>
      </c>
    </row>
    <row r="633" spans="2:10" ht="30" x14ac:dyDescent="0.25">
      <c r="B633" s="214">
        <v>625</v>
      </c>
      <c r="C633" s="215" t="s">
        <v>2954</v>
      </c>
      <c r="D633" s="215" t="s">
        <v>1451</v>
      </c>
      <c r="E633" s="217" t="s">
        <v>1451</v>
      </c>
      <c r="F633" s="215" t="s">
        <v>2955</v>
      </c>
      <c r="G633" s="217" t="s">
        <v>1451</v>
      </c>
      <c r="H633" s="214">
        <v>5300</v>
      </c>
      <c r="I633" s="215" t="s">
        <v>2950</v>
      </c>
      <c r="J633" s="215" t="s">
        <v>2956</v>
      </c>
    </row>
    <row r="634" spans="2:10" ht="45" x14ac:dyDescent="0.25">
      <c r="B634" s="214">
        <v>626</v>
      </c>
      <c r="C634" s="215" t="s">
        <v>2957</v>
      </c>
      <c r="D634" s="215" t="s">
        <v>1451</v>
      </c>
      <c r="E634" s="217" t="s">
        <v>1451</v>
      </c>
      <c r="F634" s="215" t="s">
        <v>2949</v>
      </c>
      <c r="G634" s="217" t="s">
        <v>1451</v>
      </c>
      <c r="H634" s="214">
        <v>3700</v>
      </c>
      <c r="I634" s="215" t="s">
        <v>2950</v>
      </c>
      <c r="J634" s="215" t="s">
        <v>2958</v>
      </c>
    </row>
    <row r="635" spans="2:10" ht="105" x14ac:dyDescent="0.25">
      <c r="B635" s="214">
        <v>627</v>
      </c>
      <c r="C635" s="215" t="s">
        <v>2921</v>
      </c>
      <c r="D635" s="215" t="s">
        <v>1451</v>
      </c>
      <c r="E635" s="217" t="s">
        <v>1451</v>
      </c>
      <c r="F635" s="215" t="s">
        <v>2922</v>
      </c>
      <c r="G635" s="217" t="s">
        <v>12</v>
      </c>
      <c r="H635" s="214">
        <v>1100</v>
      </c>
      <c r="I635" s="215" t="s">
        <v>1451</v>
      </c>
      <c r="J635" s="215" t="s">
        <v>2923</v>
      </c>
    </row>
    <row r="636" spans="2:10" ht="30" x14ac:dyDescent="0.25">
      <c r="B636" s="214">
        <v>628</v>
      </c>
      <c r="C636" s="215" t="s">
        <v>2924</v>
      </c>
      <c r="D636" s="215" t="s">
        <v>1451</v>
      </c>
      <c r="E636" s="217" t="s">
        <v>1451</v>
      </c>
      <c r="F636" s="215" t="s">
        <v>2922</v>
      </c>
      <c r="G636" s="217" t="s">
        <v>14</v>
      </c>
      <c r="H636" s="214">
        <v>1100</v>
      </c>
      <c r="I636" s="215" t="s">
        <v>1451</v>
      </c>
      <c r="J636" s="215" t="s">
        <v>2925</v>
      </c>
    </row>
    <row r="637" spans="2:10" ht="150" x14ac:dyDescent="0.25">
      <c r="B637" s="214">
        <v>629</v>
      </c>
      <c r="C637" s="215" t="s">
        <v>2926</v>
      </c>
      <c r="D637" s="215" t="s">
        <v>2927</v>
      </c>
      <c r="E637" s="217" t="s">
        <v>1797</v>
      </c>
      <c r="F637" s="215" t="s">
        <v>1827</v>
      </c>
      <c r="G637" s="217" t="s">
        <v>1451</v>
      </c>
      <c r="H637" s="214">
        <v>48300</v>
      </c>
      <c r="I637" s="215" t="s">
        <v>1451</v>
      </c>
      <c r="J637" s="215" t="s">
        <v>2928</v>
      </c>
    </row>
    <row r="638" spans="2:10" ht="45" x14ac:dyDescent="0.25">
      <c r="B638" s="214">
        <v>630</v>
      </c>
      <c r="C638" s="215" t="s">
        <v>2929</v>
      </c>
      <c r="D638" s="215" t="s">
        <v>2930</v>
      </c>
      <c r="E638" s="217" t="s">
        <v>1797</v>
      </c>
      <c r="F638" s="215" t="s">
        <v>2931</v>
      </c>
      <c r="G638" s="217" t="s">
        <v>14</v>
      </c>
      <c r="H638" s="214">
        <v>2989</v>
      </c>
      <c r="I638" s="215" t="s">
        <v>1451</v>
      </c>
      <c r="J638" s="215" t="s">
        <v>2932</v>
      </c>
    </row>
    <row r="639" spans="2:10" ht="60" x14ac:dyDescent="0.25">
      <c r="B639" s="214">
        <v>631</v>
      </c>
      <c r="C639" s="215" t="s">
        <v>2947</v>
      </c>
      <c r="D639" s="215" t="s">
        <v>1451</v>
      </c>
      <c r="E639" s="217" t="s">
        <v>1451</v>
      </c>
      <c r="F639" s="215" t="s">
        <v>1827</v>
      </c>
      <c r="G639" s="217" t="s">
        <v>14</v>
      </c>
      <c r="H639" s="214">
        <v>4840</v>
      </c>
      <c r="I639" s="215" t="s">
        <v>1699</v>
      </c>
      <c r="J639" s="215" t="s">
        <v>2942</v>
      </c>
    </row>
    <row r="640" spans="2:10" ht="45" x14ac:dyDescent="0.25">
      <c r="B640" s="214">
        <v>632</v>
      </c>
      <c r="C640" s="215" t="s">
        <v>2852</v>
      </c>
      <c r="D640" s="215" t="s">
        <v>1451</v>
      </c>
      <c r="E640" s="217" t="s">
        <v>1451</v>
      </c>
      <c r="F640" s="215" t="s">
        <v>2840</v>
      </c>
      <c r="G640" s="217" t="s">
        <v>1451</v>
      </c>
      <c r="H640" s="214">
        <v>1350</v>
      </c>
      <c r="I640" s="215" t="s">
        <v>2841</v>
      </c>
      <c r="J640" s="215" t="s">
        <v>2853</v>
      </c>
    </row>
    <row r="641" spans="2:10" ht="90" x14ac:dyDescent="0.25">
      <c r="B641" s="214">
        <v>633</v>
      </c>
      <c r="C641" s="215" t="s">
        <v>2854</v>
      </c>
      <c r="D641" s="215" t="s">
        <v>1451</v>
      </c>
      <c r="E641" s="217" t="s">
        <v>1451</v>
      </c>
      <c r="F641" s="215" t="s">
        <v>2840</v>
      </c>
      <c r="G641" s="217" t="s">
        <v>1451</v>
      </c>
      <c r="H641" s="214">
        <v>6500</v>
      </c>
      <c r="I641" s="215" t="s">
        <v>2841</v>
      </c>
      <c r="J641" s="215" t="s">
        <v>2855</v>
      </c>
    </row>
    <row r="642" spans="2:10" ht="30" x14ac:dyDescent="0.25">
      <c r="B642" s="214">
        <v>634</v>
      </c>
      <c r="C642" s="215" t="s">
        <v>2880</v>
      </c>
      <c r="D642" s="215" t="s">
        <v>1451</v>
      </c>
      <c r="E642" s="217" t="s">
        <v>1451</v>
      </c>
      <c r="F642" s="215" t="s">
        <v>2840</v>
      </c>
      <c r="G642" s="217" t="s">
        <v>14</v>
      </c>
      <c r="H642" s="214">
        <v>1250</v>
      </c>
      <c r="I642" s="215" t="s">
        <v>2881</v>
      </c>
      <c r="J642" s="215" t="s">
        <v>2882</v>
      </c>
    </row>
    <row r="643" spans="2:10" ht="30" x14ac:dyDescent="0.25">
      <c r="B643" s="214">
        <v>635</v>
      </c>
      <c r="C643" s="215" t="s">
        <v>2883</v>
      </c>
      <c r="D643" s="215" t="s">
        <v>1451</v>
      </c>
      <c r="E643" s="217" t="s">
        <v>1451</v>
      </c>
      <c r="F643" s="215" t="s">
        <v>2840</v>
      </c>
      <c r="G643" s="217" t="s">
        <v>14</v>
      </c>
      <c r="H643" s="214">
        <v>1750</v>
      </c>
      <c r="I643" s="215" t="s">
        <v>2881</v>
      </c>
      <c r="J643" s="215" t="s">
        <v>2884</v>
      </c>
    </row>
    <row r="644" spans="2:10" ht="30" x14ac:dyDescent="0.25">
      <c r="B644" s="214">
        <v>636</v>
      </c>
      <c r="C644" s="215" t="s">
        <v>2789</v>
      </c>
      <c r="D644" s="215" t="s">
        <v>1451</v>
      </c>
      <c r="E644" s="217" t="s">
        <v>1451</v>
      </c>
      <c r="F644" s="215" t="s">
        <v>2840</v>
      </c>
      <c r="G644" s="217" t="s">
        <v>14</v>
      </c>
      <c r="H644" s="214">
        <v>1400</v>
      </c>
      <c r="I644" s="215" t="s">
        <v>2881</v>
      </c>
      <c r="J644" s="215" t="s">
        <v>2885</v>
      </c>
    </row>
    <row r="645" spans="2:10" ht="30" x14ac:dyDescent="0.25">
      <c r="B645" s="214">
        <v>637</v>
      </c>
      <c r="C645" s="215" t="s">
        <v>2886</v>
      </c>
      <c r="D645" s="215" t="s">
        <v>1451</v>
      </c>
      <c r="E645" s="217" t="s">
        <v>1451</v>
      </c>
      <c r="F645" s="215" t="s">
        <v>2840</v>
      </c>
      <c r="G645" s="217" t="s">
        <v>14</v>
      </c>
      <c r="H645" s="214">
        <v>7500</v>
      </c>
      <c r="I645" s="215" t="s">
        <v>2881</v>
      </c>
      <c r="J645" s="215" t="s">
        <v>2887</v>
      </c>
    </row>
    <row r="646" spans="2:10" ht="30" x14ac:dyDescent="0.25">
      <c r="B646" s="214">
        <v>638</v>
      </c>
      <c r="C646" s="215" t="s">
        <v>2888</v>
      </c>
      <c r="D646" s="215" t="s">
        <v>1451</v>
      </c>
      <c r="E646" s="217" t="s">
        <v>1451</v>
      </c>
      <c r="F646" s="215" t="s">
        <v>2840</v>
      </c>
      <c r="G646" s="217" t="s">
        <v>14</v>
      </c>
      <c r="H646" s="214">
        <v>2200</v>
      </c>
      <c r="I646" s="215" t="s">
        <v>2881</v>
      </c>
      <c r="J646" s="215" t="s">
        <v>1451</v>
      </c>
    </row>
    <row r="647" spans="2:10" ht="60" x14ac:dyDescent="0.25">
      <c r="B647" s="214">
        <v>639</v>
      </c>
      <c r="C647" s="215" t="s">
        <v>2889</v>
      </c>
      <c r="D647" s="215" t="s">
        <v>1451</v>
      </c>
      <c r="E647" s="217" t="s">
        <v>1451</v>
      </c>
      <c r="F647" s="215" t="s">
        <v>2840</v>
      </c>
      <c r="G647" s="217" t="s">
        <v>14</v>
      </c>
      <c r="H647" s="214">
        <v>6800</v>
      </c>
      <c r="I647" s="215" t="s">
        <v>2881</v>
      </c>
      <c r="J647" s="215" t="s">
        <v>2890</v>
      </c>
    </row>
    <row r="648" spans="2:10" ht="60" x14ac:dyDescent="0.25">
      <c r="B648" s="214">
        <v>640</v>
      </c>
      <c r="C648" s="215" t="s">
        <v>2891</v>
      </c>
      <c r="D648" s="215" t="s">
        <v>1451</v>
      </c>
      <c r="E648" s="217" t="s">
        <v>1451</v>
      </c>
      <c r="F648" s="215" t="s">
        <v>2840</v>
      </c>
      <c r="G648" s="217" t="s">
        <v>14</v>
      </c>
      <c r="H648" s="214">
        <v>3800</v>
      </c>
      <c r="I648" s="215" t="s">
        <v>2892</v>
      </c>
      <c r="J648" s="215" t="s">
        <v>2893</v>
      </c>
    </row>
    <row r="649" spans="2:10" ht="135" x14ac:dyDescent="0.25">
      <c r="B649" s="214">
        <v>641</v>
      </c>
      <c r="C649" s="215" t="s">
        <v>2894</v>
      </c>
      <c r="D649" s="215" t="s">
        <v>1451</v>
      </c>
      <c r="E649" s="217" t="s">
        <v>1451</v>
      </c>
      <c r="F649" s="215" t="s">
        <v>2840</v>
      </c>
      <c r="G649" s="217" t="s">
        <v>14</v>
      </c>
      <c r="H649" s="214">
        <v>3500</v>
      </c>
      <c r="I649" s="215" t="s">
        <v>2895</v>
      </c>
      <c r="J649" s="215" t="s">
        <v>2896</v>
      </c>
    </row>
    <row r="650" spans="2:10" ht="30" x14ac:dyDescent="0.25">
      <c r="B650" s="214">
        <v>642</v>
      </c>
      <c r="C650" s="215" t="s">
        <v>2897</v>
      </c>
      <c r="D650" s="215" t="s">
        <v>1451</v>
      </c>
      <c r="E650" s="217" t="s">
        <v>1451</v>
      </c>
      <c r="F650" s="215" t="s">
        <v>2898</v>
      </c>
      <c r="G650" s="217" t="s">
        <v>14</v>
      </c>
      <c r="H650" s="214">
        <v>4700</v>
      </c>
      <c r="I650" s="215" t="s">
        <v>2899</v>
      </c>
      <c r="J650" s="215" t="s">
        <v>1451</v>
      </c>
    </row>
    <row r="651" spans="2:10" ht="30" x14ac:dyDescent="0.25">
      <c r="B651" s="214">
        <v>643</v>
      </c>
      <c r="C651" s="215" t="s">
        <v>2900</v>
      </c>
      <c r="D651" s="215" t="s">
        <v>1451</v>
      </c>
      <c r="E651" s="217" t="s">
        <v>1451</v>
      </c>
      <c r="F651" s="215" t="s">
        <v>2898</v>
      </c>
      <c r="G651" s="217" t="s">
        <v>14</v>
      </c>
      <c r="H651" s="214">
        <v>3700</v>
      </c>
      <c r="I651" s="215" t="s">
        <v>2899</v>
      </c>
      <c r="J651" s="215" t="s">
        <v>1451</v>
      </c>
    </row>
    <row r="652" spans="2:10" ht="30" x14ac:dyDescent="0.25">
      <c r="B652" s="214">
        <v>644</v>
      </c>
      <c r="C652" s="215" t="s">
        <v>2901</v>
      </c>
      <c r="D652" s="215" t="s">
        <v>1451</v>
      </c>
      <c r="E652" s="217" t="s">
        <v>1451</v>
      </c>
      <c r="F652" s="215" t="s">
        <v>2898</v>
      </c>
      <c r="G652" s="217" t="s">
        <v>14</v>
      </c>
      <c r="H652" s="214">
        <v>9950</v>
      </c>
      <c r="I652" s="215" t="s">
        <v>2899</v>
      </c>
      <c r="J652" s="215" t="s">
        <v>1451</v>
      </c>
    </row>
    <row r="653" spans="2:10" ht="75" x14ac:dyDescent="0.25">
      <c r="B653" s="214">
        <v>645</v>
      </c>
      <c r="C653" s="215" t="s">
        <v>2902</v>
      </c>
      <c r="D653" s="215" t="s">
        <v>1451</v>
      </c>
      <c r="E653" s="217" t="s">
        <v>1451</v>
      </c>
      <c r="F653" s="215" t="s">
        <v>2898</v>
      </c>
      <c r="G653" s="217" t="s">
        <v>14</v>
      </c>
      <c r="H653" s="214">
        <v>10300</v>
      </c>
      <c r="I653" s="215" t="s">
        <v>2899</v>
      </c>
      <c r="J653" s="215" t="s">
        <v>2903</v>
      </c>
    </row>
    <row r="654" spans="2:10" ht="60" x14ac:dyDescent="0.25">
      <c r="B654" s="214">
        <v>646</v>
      </c>
      <c r="C654" s="215" t="s">
        <v>2904</v>
      </c>
      <c r="D654" s="215" t="s">
        <v>1451</v>
      </c>
      <c r="E654" s="217" t="s">
        <v>1451</v>
      </c>
      <c r="F654" s="215" t="s">
        <v>2898</v>
      </c>
      <c r="G654" s="217" t="s">
        <v>14</v>
      </c>
      <c r="H654" s="214">
        <v>1100</v>
      </c>
      <c r="I654" s="215" t="s">
        <v>2905</v>
      </c>
      <c r="J654" s="215" t="s">
        <v>2906</v>
      </c>
    </row>
    <row r="655" spans="2:10" ht="90" x14ac:dyDescent="0.25">
      <c r="B655" s="214">
        <v>647</v>
      </c>
      <c r="C655" s="215" t="s">
        <v>2907</v>
      </c>
      <c r="D655" s="215" t="s">
        <v>1451</v>
      </c>
      <c r="E655" s="217" t="s">
        <v>1451</v>
      </c>
      <c r="F655" s="215" t="s">
        <v>2898</v>
      </c>
      <c r="G655" s="217" t="s">
        <v>14</v>
      </c>
      <c r="H655" s="214">
        <v>12000</v>
      </c>
      <c r="I655" s="215" t="s">
        <v>2905</v>
      </c>
      <c r="J655" s="215" t="s">
        <v>2908</v>
      </c>
    </row>
    <row r="656" spans="2:10" ht="45" x14ac:dyDescent="0.25">
      <c r="B656" s="214">
        <v>648</v>
      </c>
      <c r="C656" s="215" t="s">
        <v>2762</v>
      </c>
      <c r="D656" s="215" t="s">
        <v>1451</v>
      </c>
      <c r="E656" s="217" t="s">
        <v>1451</v>
      </c>
      <c r="F656" s="215" t="s">
        <v>2728</v>
      </c>
      <c r="G656" s="217" t="s">
        <v>14</v>
      </c>
      <c r="H656" s="214">
        <v>1900</v>
      </c>
      <c r="I656" s="215" t="s">
        <v>2710</v>
      </c>
      <c r="J656" s="215" t="s">
        <v>2763</v>
      </c>
    </row>
    <row r="657" spans="2:10" ht="45" x14ac:dyDescent="0.25">
      <c r="B657" s="214">
        <v>649</v>
      </c>
      <c r="C657" s="215" t="s">
        <v>2764</v>
      </c>
      <c r="D657" s="215" t="s">
        <v>1451</v>
      </c>
      <c r="E657" s="217" t="s">
        <v>1451</v>
      </c>
      <c r="F657" s="215" t="s">
        <v>2728</v>
      </c>
      <c r="G657" s="217" t="s">
        <v>12</v>
      </c>
      <c r="H657" s="214">
        <v>2000</v>
      </c>
      <c r="I657" s="215" t="s">
        <v>2710</v>
      </c>
      <c r="J657" s="215" t="s">
        <v>2765</v>
      </c>
    </row>
    <row r="658" spans="2:10" ht="45" x14ac:dyDescent="0.25">
      <c r="B658" s="214">
        <v>650</v>
      </c>
      <c r="C658" s="215" t="s">
        <v>2766</v>
      </c>
      <c r="D658" s="215" t="s">
        <v>1451</v>
      </c>
      <c r="E658" s="217" t="s">
        <v>1451</v>
      </c>
      <c r="F658" s="215" t="s">
        <v>2728</v>
      </c>
      <c r="G658" s="217" t="s">
        <v>118</v>
      </c>
      <c r="H658" s="214">
        <v>2500</v>
      </c>
      <c r="I658" s="215" t="s">
        <v>2710</v>
      </c>
      <c r="J658" s="215" t="s">
        <v>2765</v>
      </c>
    </row>
    <row r="659" spans="2:10" ht="45" x14ac:dyDescent="0.25">
      <c r="B659" s="214">
        <v>651</v>
      </c>
      <c r="C659" s="215" t="s">
        <v>2767</v>
      </c>
      <c r="D659" s="215" t="s">
        <v>1451</v>
      </c>
      <c r="E659" s="217" t="s">
        <v>1451</v>
      </c>
      <c r="F659" s="215" t="s">
        <v>2728</v>
      </c>
      <c r="G659" s="217" t="s">
        <v>12</v>
      </c>
      <c r="H659" s="214">
        <v>2500</v>
      </c>
      <c r="I659" s="215" t="s">
        <v>2710</v>
      </c>
      <c r="J659" s="215" t="s">
        <v>2765</v>
      </c>
    </row>
    <row r="660" spans="2:10" ht="60" x14ac:dyDescent="0.25">
      <c r="B660" s="214">
        <v>652</v>
      </c>
      <c r="C660" s="215" t="s">
        <v>2768</v>
      </c>
      <c r="D660" s="215" t="s">
        <v>1451</v>
      </c>
      <c r="E660" s="217" t="s">
        <v>1451</v>
      </c>
      <c r="F660" s="215" t="s">
        <v>2728</v>
      </c>
      <c r="G660" s="217" t="s">
        <v>14</v>
      </c>
      <c r="H660" s="214">
        <v>5000</v>
      </c>
      <c r="I660" s="215" t="s">
        <v>2710</v>
      </c>
      <c r="J660" s="215" t="s">
        <v>1451</v>
      </c>
    </row>
    <row r="661" spans="2:10" ht="45" x14ac:dyDescent="0.25">
      <c r="B661" s="214">
        <v>653</v>
      </c>
      <c r="C661" s="215" t="s">
        <v>2769</v>
      </c>
      <c r="D661" s="215" t="s">
        <v>1451</v>
      </c>
      <c r="E661" s="217" t="s">
        <v>1451</v>
      </c>
      <c r="F661" s="215" t="s">
        <v>2770</v>
      </c>
      <c r="G661" s="217" t="s">
        <v>1490</v>
      </c>
      <c r="H661" s="214">
        <v>12500</v>
      </c>
      <c r="I661" s="215" t="s">
        <v>2710</v>
      </c>
      <c r="J661" s="215" t="s">
        <v>1451</v>
      </c>
    </row>
    <row r="662" spans="2:10" ht="45" x14ac:dyDescent="0.25">
      <c r="B662" s="214">
        <v>654</v>
      </c>
      <c r="C662" s="215" t="s">
        <v>2771</v>
      </c>
      <c r="D662" s="215" t="s">
        <v>1451</v>
      </c>
      <c r="E662" s="217" t="s">
        <v>1451</v>
      </c>
      <c r="F662" s="215" t="s">
        <v>2770</v>
      </c>
      <c r="G662" s="217" t="s">
        <v>2772</v>
      </c>
      <c r="H662" s="214">
        <v>4200</v>
      </c>
      <c r="I662" s="215" t="s">
        <v>2710</v>
      </c>
      <c r="J662" s="215" t="s">
        <v>2773</v>
      </c>
    </row>
    <row r="663" spans="2:10" ht="60" x14ac:dyDescent="0.25">
      <c r="B663" s="214">
        <v>655</v>
      </c>
      <c r="C663" s="215" t="s">
        <v>2774</v>
      </c>
      <c r="D663" s="215" t="s">
        <v>1451</v>
      </c>
      <c r="E663" s="217" t="s">
        <v>1451</v>
      </c>
      <c r="F663" s="215" t="s">
        <v>2728</v>
      </c>
      <c r="G663" s="217" t="s">
        <v>14</v>
      </c>
      <c r="H663" s="214">
        <v>6700</v>
      </c>
      <c r="I663" s="215" t="s">
        <v>2710</v>
      </c>
      <c r="J663" s="215" t="s">
        <v>2775</v>
      </c>
    </row>
    <row r="664" spans="2:10" ht="45" x14ac:dyDescent="0.25">
      <c r="B664" s="214">
        <v>656</v>
      </c>
      <c r="C664" s="215" t="s">
        <v>2876</v>
      </c>
      <c r="D664" s="215" t="s">
        <v>1451</v>
      </c>
      <c r="E664" s="217" t="s">
        <v>1451</v>
      </c>
      <c r="F664" s="215" t="s">
        <v>2720</v>
      </c>
      <c r="G664" s="217" t="s">
        <v>1814</v>
      </c>
      <c r="H664" s="214">
        <v>11500</v>
      </c>
      <c r="I664" s="215" t="s">
        <v>2710</v>
      </c>
      <c r="J664" s="215" t="s">
        <v>2877</v>
      </c>
    </row>
    <row r="665" spans="2:10" ht="45" x14ac:dyDescent="0.25">
      <c r="B665" s="214">
        <v>657</v>
      </c>
      <c r="C665" s="215" t="s">
        <v>2878</v>
      </c>
      <c r="D665" s="215" t="s">
        <v>1451</v>
      </c>
      <c r="E665" s="217" t="s">
        <v>1451</v>
      </c>
      <c r="F665" s="215" t="s">
        <v>2728</v>
      </c>
      <c r="G665" s="217" t="s">
        <v>118</v>
      </c>
      <c r="H665" s="214">
        <v>17500</v>
      </c>
      <c r="I665" s="215" t="s">
        <v>2710</v>
      </c>
      <c r="J665" s="215" t="s">
        <v>2879</v>
      </c>
    </row>
    <row r="666" spans="2:10" ht="75" x14ac:dyDescent="0.25">
      <c r="B666" s="214">
        <v>658</v>
      </c>
      <c r="C666" s="215" t="s">
        <v>2809</v>
      </c>
      <c r="D666" s="215" t="s">
        <v>1369</v>
      </c>
      <c r="E666" s="217" t="s">
        <v>1813</v>
      </c>
      <c r="F666" s="215" t="s">
        <v>2720</v>
      </c>
      <c r="G666" s="217" t="s">
        <v>2810</v>
      </c>
      <c r="H666" s="214">
        <v>11500</v>
      </c>
      <c r="I666" s="215" t="s">
        <v>2710</v>
      </c>
      <c r="J666" s="215" t="s">
        <v>2811</v>
      </c>
    </row>
    <row r="667" spans="2:10" ht="45" x14ac:dyDescent="0.25">
      <c r="B667" s="214">
        <v>659</v>
      </c>
      <c r="C667" s="215" t="s">
        <v>2812</v>
      </c>
      <c r="D667" s="215" t="s">
        <v>1451</v>
      </c>
      <c r="E667" s="217" t="s">
        <v>1451</v>
      </c>
      <c r="F667" s="215" t="s">
        <v>2709</v>
      </c>
      <c r="G667" s="217" t="s">
        <v>89</v>
      </c>
      <c r="H667" s="214">
        <v>15000</v>
      </c>
      <c r="I667" s="215" t="s">
        <v>2710</v>
      </c>
      <c r="J667" s="215" t="s">
        <v>1451</v>
      </c>
    </row>
    <row r="668" spans="2:10" ht="45" x14ac:dyDescent="0.25">
      <c r="B668" s="214">
        <v>660</v>
      </c>
      <c r="C668" s="215" t="s">
        <v>2813</v>
      </c>
      <c r="D668" s="215" t="s">
        <v>1451</v>
      </c>
      <c r="E668" s="217" t="s">
        <v>1451</v>
      </c>
      <c r="F668" s="215" t="s">
        <v>2709</v>
      </c>
      <c r="G668" s="217" t="s">
        <v>14</v>
      </c>
      <c r="H668" s="214">
        <v>2400</v>
      </c>
      <c r="I668" s="215" t="s">
        <v>2710</v>
      </c>
      <c r="J668" s="215" t="s">
        <v>2814</v>
      </c>
    </row>
    <row r="669" spans="2:10" ht="45" x14ac:dyDescent="0.25">
      <c r="B669" s="214">
        <v>661</v>
      </c>
      <c r="C669" s="215" t="s">
        <v>2815</v>
      </c>
      <c r="D669" s="215" t="s">
        <v>1451</v>
      </c>
      <c r="E669" s="217" t="s">
        <v>1451</v>
      </c>
      <c r="F669" s="215" t="s">
        <v>2709</v>
      </c>
      <c r="G669" s="217" t="s">
        <v>809</v>
      </c>
      <c r="H669" s="214">
        <v>25000</v>
      </c>
      <c r="I669" s="215" t="s">
        <v>2710</v>
      </c>
      <c r="J669" s="215" t="s">
        <v>1451</v>
      </c>
    </row>
    <row r="670" spans="2:10" ht="45" x14ac:dyDescent="0.25">
      <c r="B670" s="214">
        <v>662</v>
      </c>
      <c r="C670" s="215" t="s">
        <v>2813</v>
      </c>
      <c r="D670" s="215" t="s">
        <v>1451</v>
      </c>
      <c r="E670" s="217" t="s">
        <v>1451</v>
      </c>
      <c r="F670" s="215" t="s">
        <v>2709</v>
      </c>
      <c r="G670" s="217" t="s">
        <v>14</v>
      </c>
      <c r="H670" s="214">
        <v>2400</v>
      </c>
      <c r="I670" s="215" t="s">
        <v>2710</v>
      </c>
      <c r="J670" s="215" t="s">
        <v>1451</v>
      </c>
    </row>
    <row r="671" spans="2:10" ht="45" x14ac:dyDescent="0.25">
      <c r="B671" s="214">
        <v>663</v>
      </c>
      <c r="C671" s="215" t="s">
        <v>2816</v>
      </c>
      <c r="D671" s="215" t="s">
        <v>1451</v>
      </c>
      <c r="E671" s="217" t="s">
        <v>1451</v>
      </c>
      <c r="F671" s="215" t="s">
        <v>2709</v>
      </c>
      <c r="G671" s="217" t="s">
        <v>14</v>
      </c>
      <c r="H671" s="214">
        <v>12000</v>
      </c>
      <c r="I671" s="215" t="s">
        <v>2710</v>
      </c>
      <c r="J671" s="215" t="s">
        <v>1451</v>
      </c>
    </row>
    <row r="672" spans="2:10" ht="60" x14ac:dyDescent="0.25">
      <c r="B672" s="214">
        <v>664</v>
      </c>
      <c r="C672" s="215" t="s">
        <v>2933</v>
      </c>
      <c r="D672" s="215" t="s">
        <v>1451</v>
      </c>
      <c r="E672" s="217" t="s">
        <v>1451</v>
      </c>
      <c r="F672" s="215" t="s">
        <v>1451</v>
      </c>
      <c r="G672" s="217" t="s">
        <v>1490</v>
      </c>
      <c r="H672" s="214">
        <v>5100</v>
      </c>
      <c r="I672" s="215" t="s">
        <v>1451</v>
      </c>
      <c r="J672" s="215" t="s">
        <v>2934</v>
      </c>
    </row>
    <row r="673" spans="2:10" ht="75" x14ac:dyDescent="0.25">
      <c r="B673" s="214">
        <v>665</v>
      </c>
      <c r="C673" s="215" t="s">
        <v>2935</v>
      </c>
      <c r="D673" s="215" t="s">
        <v>2936</v>
      </c>
      <c r="E673" s="217" t="s">
        <v>1797</v>
      </c>
      <c r="F673" s="215" t="s">
        <v>2826</v>
      </c>
      <c r="G673" s="217" t="s">
        <v>14</v>
      </c>
      <c r="H673" s="214">
        <v>3340</v>
      </c>
      <c r="I673" s="215" t="s">
        <v>1451</v>
      </c>
      <c r="J673" s="215" t="s">
        <v>2937</v>
      </c>
    </row>
    <row r="674" spans="2:10" ht="45" x14ac:dyDescent="0.25">
      <c r="B674" s="214">
        <v>666</v>
      </c>
      <c r="C674" s="215" t="s">
        <v>2938</v>
      </c>
      <c r="D674" s="215" t="s">
        <v>1323</v>
      </c>
      <c r="E674" s="217" t="s">
        <v>1797</v>
      </c>
      <c r="F674" s="215" t="s">
        <v>2939</v>
      </c>
      <c r="G674" s="217" t="s">
        <v>14</v>
      </c>
      <c r="H674" s="214">
        <v>2173</v>
      </c>
      <c r="I674" s="215" t="s">
        <v>1451</v>
      </c>
      <c r="J674" s="215" t="s">
        <v>2940</v>
      </c>
    </row>
    <row r="675" spans="2:10" ht="30" x14ac:dyDescent="0.25">
      <c r="B675" s="214">
        <v>667</v>
      </c>
      <c r="C675" s="215" t="s">
        <v>2835</v>
      </c>
      <c r="D675" s="215" t="s">
        <v>1451</v>
      </c>
      <c r="E675" s="217" t="s">
        <v>1451</v>
      </c>
      <c r="F675" s="215" t="s">
        <v>2826</v>
      </c>
      <c r="G675" s="217" t="s">
        <v>12</v>
      </c>
      <c r="H675" s="214">
        <v>1900</v>
      </c>
      <c r="I675" s="215" t="s">
        <v>2827</v>
      </c>
      <c r="J675" s="215" t="s">
        <v>1451</v>
      </c>
    </row>
    <row r="676" spans="2:10" ht="30" x14ac:dyDescent="0.25">
      <c r="B676" s="214">
        <v>668</v>
      </c>
      <c r="C676" s="215" t="s">
        <v>2836</v>
      </c>
      <c r="D676" s="215" t="s">
        <v>1451</v>
      </c>
      <c r="E676" s="217" t="s">
        <v>1451</v>
      </c>
      <c r="F676" s="215" t="s">
        <v>2826</v>
      </c>
      <c r="G676" s="217" t="s">
        <v>14</v>
      </c>
      <c r="H676" s="214">
        <v>1000</v>
      </c>
      <c r="I676" s="215" t="s">
        <v>2837</v>
      </c>
      <c r="J676" s="215" t="s">
        <v>2838</v>
      </c>
    </row>
    <row r="677" spans="2:10" ht="45" x14ac:dyDescent="0.25">
      <c r="B677" s="214">
        <v>669</v>
      </c>
      <c r="C677" s="215" t="s">
        <v>2839</v>
      </c>
      <c r="D677" s="215" t="s">
        <v>1451</v>
      </c>
      <c r="E677" s="217" t="s">
        <v>1451</v>
      </c>
      <c r="F677" s="215" t="s">
        <v>2840</v>
      </c>
      <c r="G677" s="217" t="s">
        <v>1451</v>
      </c>
      <c r="H677" s="214">
        <v>1100</v>
      </c>
      <c r="I677" s="215" t="s">
        <v>2841</v>
      </c>
      <c r="J677" s="215" t="s">
        <v>2842</v>
      </c>
    </row>
    <row r="678" spans="2:10" ht="45" x14ac:dyDescent="0.25">
      <c r="B678" s="214">
        <v>670</v>
      </c>
      <c r="C678" s="215" t="s">
        <v>2843</v>
      </c>
      <c r="D678" s="215" t="s">
        <v>1451</v>
      </c>
      <c r="E678" s="217" t="s">
        <v>1451</v>
      </c>
      <c r="F678" s="215" t="s">
        <v>2840</v>
      </c>
      <c r="G678" s="217" t="s">
        <v>1451</v>
      </c>
      <c r="H678" s="214">
        <v>1250</v>
      </c>
      <c r="I678" s="215" t="s">
        <v>2841</v>
      </c>
      <c r="J678" s="215" t="s">
        <v>2844</v>
      </c>
    </row>
    <row r="679" spans="2:10" ht="45" x14ac:dyDescent="0.25">
      <c r="B679" s="214">
        <v>671</v>
      </c>
      <c r="C679" s="215" t="s">
        <v>2845</v>
      </c>
      <c r="D679" s="215" t="s">
        <v>1451</v>
      </c>
      <c r="E679" s="217" t="s">
        <v>1451</v>
      </c>
      <c r="F679" s="215" t="s">
        <v>2840</v>
      </c>
      <c r="G679" s="217" t="s">
        <v>1451</v>
      </c>
      <c r="H679" s="214">
        <v>3300</v>
      </c>
      <c r="I679" s="215" t="s">
        <v>2841</v>
      </c>
      <c r="J679" s="215" t="s">
        <v>2846</v>
      </c>
    </row>
    <row r="680" spans="2:10" ht="45" x14ac:dyDescent="0.25">
      <c r="B680" s="214">
        <v>672</v>
      </c>
      <c r="C680" s="215" t="s">
        <v>2847</v>
      </c>
      <c r="D680" s="215" t="s">
        <v>1451</v>
      </c>
      <c r="E680" s="217" t="s">
        <v>1451</v>
      </c>
      <c r="F680" s="215" t="s">
        <v>2840</v>
      </c>
      <c r="G680" s="217" t="s">
        <v>14</v>
      </c>
      <c r="H680" s="214">
        <v>1800</v>
      </c>
      <c r="I680" s="215" t="s">
        <v>2841</v>
      </c>
      <c r="J680" s="215" t="s">
        <v>2848</v>
      </c>
    </row>
    <row r="681" spans="2:10" ht="60" x14ac:dyDescent="0.25">
      <c r="B681" s="214">
        <v>673</v>
      </c>
      <c r="C681" s="215" t="s">
        <v>2849</v>
      </c>
      <c r="D681" s="215" t="s">
        <v>1451</v>
      </c>
      <c r="E681" s="217" t="s">
        <v>1451</v>
      </c>
      <c r="F681" s="215" t="s">
        <v>2840</v>
      </c>
      <c r="G681" s="217" t="s">
        <v>1451</v>
      </c>
      <c r="H681" s="214">
        <v>5000</v>
      </c>
      <c r="I681" s="215" t="s">
        <v>2841</v>
      </c>
      <c r="J681" s="215" t="s">
        <v>1451</v>
      </c>
    </row>
    <row r="682" spans="2:10" ht="60" x14ac:dyDescent="0.25">
      <c r="B682" s="214">
        <v>674</v>
      </c>
      <c r="C682" s="215" t="s">
        <v>2850</v>
      </c>
      <c r="D682" s="215" t="s">
        <v>1451</v>
      </c>
      <c r="E682" s="217" t="s">
        <v>1451</v>
      </c>
      <c r="F682" s="215" t="s">
        <v>2840</v>
      </c>
      <c r="G682" s="217" t="s">
        <v>1451</v>
      </c>
      <c r="H682" s="214">
        <v>2500</v>
      </c>
      <c r="I682" s="215" t="s">
        <v>2841</v>
      </c>
      <c r="J682" s="215" t="s">
        <v>2851</v>
      </c>
    </row>
    <row r="683" spans="2:10" ht="45" x14ac:dyDescent="0.25">
      <c r="B683" s="214">
        <v>675</v>
      </c>
      <c r="C683" s="215" t="s">
        <v>2776</v>
      </c>
      <c r="D683" s="215" t="s">
        <v>1451</v>
      </c>
      <c r="E683" s="217" t="s">
        <v>1451</v>
      </c>
      <c r="F683" s="215" t="s">
        <v>2728</v>
      </c>
      <c r="G683" s="217" t="s">
        <v>14</v>
      </c>
      <c r="H683" s="214">
        <v>5000</v>
      </c>
      <c r="I683" s="215" t="s">
        <v>2710</v>
      </c>
      <c r="J683" s="215" t="s">
        <v>1451</v>
      </c>
    </row>
    <row r="684" spans="2:10" ht="45" x14ac:dyDescent="0.25">
      <c r="B684" s="214">
        <v>676</v>
      </c>
      <c r="C684" s="215" t="s">
        <v>2777</v>
      </c>
      <c r="D684" s="215" t="s">
        <v>1451</v>
      </c>
      <c r="E684" s="217" t="s">
        <v>1451</v>
      </c>
      <c r="F684" s="215" t="s">
        <v>2728</v>
      </c>
      <c r="G684" s="217" t="s">
        <v>1508</v>
      </c>
      <c r="H684" s="214">
        <v>4500</v>
      </c>
      <c r="I684" s="215" t="s">
        <v>2710</v>
      </c>
      <c r="J684" s="215" t="s">
        <v>1451</v>
      </c>
    </row>
    <row r="685" spans="2:10" ht="45" x14ac:dyDescent="0.25">
      <c r="B685" s="214">
        <v>677</v>
      </c>
      <c r="C685" s="215" t="s">
        <v>2778</v>
      </c>
      <c r="D685" s="215" t="s">
        <v>1451</v>
      </c>
      <c r="E685" s="217" t="s">
        <v>1451</v>
      </c>
      <c r="F685" s="215" t="s">
        <v>2728</v>
      </c>
      <c r="G685" s="217" t="s">
        <v>1815</v>
      </c>
      <c r="H685" s="214">
        <v>4500</v>
      </c>
      <c r="I685" s="215" t="s">
        <v>2710</v>
      </c>
      <c r="J685" s="215" t="s">
        <v>1451</v>
      </c>
    </row>
    <row r="686" spans="2:10" ht="45" x14ac:dyDescent="0.25">
      <c r="B686" s="214">
        <v>678</v>
      </c>
      <c r="C686" s="215" t="s">
        <v>2779</v>
      </c>
      <c r="D686" s="215" t="s">
        <v>1451</v>
      </c>
      <c r="E686" s="217" t="s">
        <v>1451</v>
      </c>
      <c r="F686" s="215" t="s">
        <v>2728</v>
      </c>
      <c r="G686" s="217" t="s">
        <v>14</v>
      </c>
      <c r="H686" s="214">
        <v>1000</v>
      </c>
      <c r="I686" s="215" t="s">
        <v>2710</v>
      </c>
      <c r="J686" s="215" t="s">
        <v>2780</v>
      </c>
    </row>
    <row r="687" spans="2:10" ht="45" x14ac:dyDescent="0.25">
      <c r="B687" s="214">
        <v>679</v>
      </c>
      <c r="C687" s="215" t="s">
        <v>2781</v>
      </c>
      <c r="D687" s="215" t="s">
        <v>1451</v>
      </c>
      <c r="E687" s="217" t="s">
        <v>1451</v>
      </c>
      <c r="F687" s="215" t="s">
        <v>2728</v>
      </c>
      <c r="G687" s="217" t="s">
        <v>187</v>
      </c>
      <c r="H687" s="214">
        <v>9500</v>
      </c>
      <c r="I687" s="215" t="s">
        <v>2710</v>
      </c>
      <c r="J687" s="215" t="s">
        <v>2782</v>
      </c>
    </row>
    <row r="688" spans="2:10" ht="45" x14ac:dyDescent="0.25">
      <c r="B688" s="214">
        <v>680</v>
      </c>
      <c r="C688" s="215" t="s">
        <v>2783</v>
      </c>
      <c r="D688" s="215" t="s">
        <v>1451</v>
      </c>
      <c r="E688" s="217" t="s">
        <v>1451</v>
      </c>
      <c r="F688" s="215" t="s">
        <v>2728</v>
      </c>
      <c r="G688" s="217" t="s">
        <v>14</v>
      </c>
      <c r="H688" s="214">
        <v>6000</v>
      </c>
      <c r="I688" s="215" t="s">
        <v>2710</v>
      </c>
      <c r="J688" s="215" t="s">
        <v>1451</v>
      </c>
    </row>
    <row r="689" spans="2:10" ht="60" x14ac:dyDescent="0.25">
      <c r="B689" s="214">
        <v>681</v>
      </c>
      <c r="C689" s="215" t="s">
        <v>2784</v>
      </c>
      <c r="D689" s="215" t="s">
        <v>1328</v>
      </c>
      <c r="E689" s="217" t="s">
        <v>1797</v>
      </c>
      <c r="F689" s="215" t="s">
        <v>2728</v>
      </c>
      <c r="G689" s="217" t="s">
        <v>14</v>
      </c>
      <c r="H689" s="214">
        <v>21000</v>
      </c>
      <c r="I689" s="215" t="s">
        <v>2785</v>
      </c>
      <c r="J689" s="215" t="s">
        <v>1451</v>
      </c>
    </row>
    <row r="690" spans="2:10" ht="45" x14ac:dyDescent="0.25">
      <c r="B690" s="214">
        <v>682</v>
      </c>
      <c r="C690" s="215" t="s">
        <v>2786</v>
      </c>
      <c r="D690" s="215" t="s">
        <v>1451</v>
      </c>
      <c r="E690" s="217" t="s">
        <v>1451</v>
      </c>
      <c r="F690" s="215" t="s">
        <v>2728</v>
      </c>
      <c r="G690" s="217" t="s">
        <v>14</v>
      </c>
      <c r="H690" s="214">
        <v>6000</v>
      </c>
      <c r="I690" s="215" t="s">
        <v>2710</v>
      </c>
      <c r="J690" s="215" t="s">
        <v>1451</v>
      </c>
    </row>
    <row r="691" spans="2:10" ht="30" x14ac:dyDescent="0.25">
      <c r="B691" s="214">
        <v>683</v>
      </c>
      <c r="C691" s="215" t="s">
        <v>2805</v>
      </c>
      <c r="D691" s="215" t="s">
        <v>1451</v>
      </c>
      <c r="E691" s="217" t="s">
        <v>1451</v>
      </c>
      <c r="F691" s="215" t="s">
        <v>2806</v>
      </c>
      <c r="G691" s="217" t="s">
        <v>12</v>
      </c>
      <c r="H691" s="214">
        <v>2900</v>
      </c>
      <c r="I691" s="215" t="s">
        <v>2807</v>
      </c>
      <c r="J691" s="215" t="s">
        <v>2808</v>
      </c>
    </row>
    <row r="692" spans="2:10" ht="30" x14ac:dyDescent="0.25">
      <c r="B692" s="214">
        <v>684</v>
      </c>
      <c r="C692" s="215" t="s">
        <v>2995</v>
      </c>
      <c r="D692" s="215" t="s">
        <v>1451</v>
      </c>
      <c r="E692" s="217" t="s">
        <v>1451</v>
      </c>
      <c r="F692" s="215" t="s">
        <v>2965</v>
      </c>
      <c r="G692" s="217" t="s">
        <v>1451</v>
      </c>
      <c r="H692" s="214">
        <v>4700</v>
      </c>
      <c r="I692" s="215" t="s">
        <v>2992</v>
      </c>
      <c r="J692" s="215" t="s">
        <v>2982</v>
      </c>
    </row>
    <row r="693" spans="2:10" ht="30" x14ac:dyDescent="0.25">
      <c r="B693" s="214">
        <v>685</v>
      </c>
      <c r="C693" s="215" t="s">
        <v>2996</v>
      </c>
      <c r="D693" s="215" t="s">
        <v>1451</v>
      </c>
      <c r="E693" s="217" t="s">
        <v>1451</v>
      </c>
      <c r="F693" s="215" t="s">
        <v>2965</v>
      </c>
      <c r="G693" s="217" t="s">
        <v>1451</v>
      </c>
      <c r="H693" s="214">
        <v>2000</v>
      </c>
      <c r="I693" s="215" t="s">
        <v>2992</v>
      </c>
      <c r="J693" s="215" t="s">
        <v>2979</v>
      </c>
    </row>
    <row r="694" spans="2:10" ht="135" x14ac:dyDescent="0.25">
      <c r="B694" s="214">
        <v>686</v>
      </c>
      <c r="C694" s="215" t="s">
        <v>2997</v>
      </c>
      <c r="D694" s="215" t="s">
        <v>1451</v>
      </c>
      <c r="E694" s="217" t="s">
        <v>1451</v>
      </c>
      <c r="F694" s="215" t="s">
        <v>2965</v>
      </c>
      <c r="G694" s="217" t="s">
        <v>1451</v>
      </c>
      <c r="H694" s="214">
        <v>64000</v>
      </c>
      <c r="I694" s="215" t="s">
        <v>2998</v>
      </c>
      <c r="J694" s="215" t="s">
        <v>2999</v>
      </c>
    </row>
    <row r="695" spans="2:10" ht="30" x14ac:dyDescent="0.25">
      <c r="B695" s="214">
        <v>687</v>
      </c>
      <c r="C695" s="215" t="s">
        <v>3000</v>
      </c>
      <c r="D695" s="215" t="s">
        <v>1451</v>
      </c>
      <c r="E695" s="217" t="s">
        <v>1451</v>
      </c>
      <c r="F695" s="215" t="s">
        <v>3001</v>
      </c>
      <c r="G695" s="217" t="s">
        <v>1451</v>
      </c>
      <c r="H695" s="214">
        <v>42000</v>
      </c>
      <c r="I695" s="215" t="s">
        <v>3002</v>
      </c>
      <c r="J695" s="215" t="s">
        <v>3003</v>
      </c>
    </row>
    <row r="696" spans="2:10" ht="60" x14ac:dyDescent="0.25">
      <c r="B696" s="214">
        <v>688</v>
      </c>
      <c r="C696" s="215" t="s">
        <v>2941</v>
      </c>
      <c r="D696" s="215" t="s">
        <v>1451</v>
      </c>
      <c r="E696" s="217" t="s">
        <v>1451</v>
      </c>
      <c r="F696" s="215" t="s">
        <v>1827</v>
      </c>
      <c r="G696" s="217" t="s">
        <v>14</v>
      </c>
      <c r="H696" s="214">
        <v>2900</v>
      </c>
      <c r="I696" s="215" t="s">
        <v>1699</v>
      </c>
      <c r="J696" s="215" t="s">
        <v>2942</v>
      </c>
    </row>
    <row r="697" spans="2:10" ht="60" x14ac:dyDescent="0.25">
      <c r="B697" s="214">
        <v>689</v>
      </c>
      <c r="C697" s="215" t="s">
        <v>2943</v>
      </c>
      <c r="D697" s="215" t="s">
        <v>1451</v>
      </c>
      <c r="E697" s="217" t="s">
        <v>1451</v>
      </c>
      <c r="F697" s="215" t="s">
        <v>1827</v>
      </c>
      <c r="G697" s="217" t="s">
        <v>14</v>
      </c>
      <c r="H697" s="214">
        <v>1100</v>
      </c>
      <c r="I697" s="215" t="s">
        <v>1699</v>
      </c>
      <c r="J697" s="215" t="s">
        <v>2942</v>
      </c>
    </row>
    <row r="698" spans="2:10" ht="60" x14ac:dyDescent="0.25">
      <c r="B698" s="214">
        <v>690</v>
      </c>
      <c r="C698" s="215" t="s">
        <v>2944</v>
      </c>
      <c r="D698" s="215" t="s">
        <v>1451</v>
      </c>
      <c r="E698" s="217" t="s">
        <v>1451</v>
      </c>
      <c r="F698" s="215" t="s">
        <v>1827</v>
      </c>
      <c r="G698" s="217" t="s">
        <v>14</v>
      </c>
      <c r="H698" s="214">
        <v>2990</v>
      </c>
      <c r="I698" s="215" t="s">
        <v>1699</v>
      </c>
      <c r="J698" s="215" t="s">
        <v>2942</v>
      </c>
    </row>
    <row r="699" spans="2:10" ht="60" x14ac:dyDescent="0.25">
      <c r="B699" s="214">
        <v>691</v>
      </c>
      <c r="C699" s="215" t="s">
        <v>2945</v>
      </c>
      <c r="D699" s="215" t="s">
        <v>1451</v>
      </c>
      <c r="E699" s="217" t="s">
        <v>1451</v>
      </c>
      <c r="F699" s="215" t="s">
        <v>1827</v>
      </c>
      <c r="G699" s="217" t="s">
        <v>14</v>
      </c>
      <c r="H699" s="214">
        <v>1830</v>
      </c>
      <c r="I699" s="215" t="s">
        <v>1699</v>
      </c>
      <c r="J699" s="215" t="s">
        <v>2942</v>
      </c>
    </row>
    <row r="700" spans="2:10" ht="60" x14ac:dyDescent="0.25">
      <c r="B700" s="214">
        <v>692</v>
      </c>
      <c r="C700" s="215" t="s">
        <v>2946</v>
      </c>
      <c r="D700" s="215" t="s">
        <v>1451</v>
      </c>
      <c r="E700" s="217" t="s">
        <v>1451</v>
      </c>
      <c r="F700" s="215" t="s">
        <v>1827</v>
      </c>
      <c r="G700" s="217" t="s">
        <v>14</v>
      </c>
      <c r="H700" s="214">
        <v>1830</v>
      </c>
      <c r="I700" s="215" t="s">
        <v>1699</v>
      </c>
      <c r="J700" s="215" t="s">
        <v>2942</v>
      </c>
    </row>
    <row r="701" spans="2:10" ht="45" x14ac:dyDescent="0.25">
      <c r="B701" s="214">
        <v>693</v>
      </c>
      <c r="C701" s="215" t="s">
        <v>2909</v>
      </c>
      <c r="D701" s="215" t="s">
        <v>1451</v>
      </c>
      <c r="E701" s="217" t="s">
        <v>1451</v>
      </c>
      <c r="F701" s="215" t="s">
        <v>2728</v>
      </c>
      <c r="G701" s="217" t="s">
        <v>14</v>
      </c>
      <c r="H701" s="214">
        <v>10000</v>
      </c>
      <c r="I701" s="215" t="s">
        <v>2710</v>
      </c>
      <c r="J701" s="215" t="s">
        <v>1451</v>
      </c>
    </row>
    <row r="702" spans="2:10" ht="45" x14ac:dyDescent="0.25">
      <c r="B702" s="214">
        <v>694</v>
      </c>
      <c r="C702" s="215" t="s">
        <v>2910</v>
      </c>
      <c r="D702" s="215" t="s">
        <v>1451</v>
      </c>
      <c r="E702" s="217" t="s">
        <v>1451</v>
      </c>
      <c r="F702" s="215" t="s">
        <v>2709</v>
      </c>
      <c r="G702" s="217" t="s">
        <v>14</v>
      </c>
      <c r="H702" s="214">
        <v>11200</v>
      </c>
      <c r="I702" s="215" t="s">
        <v>2710</v>
      </c>
      <c r="J702" s="215" t="s">
        <v>2911</v>
      </c>
    </row>
    <row r="703" spans="2:10" ht="45" x14ac:dyDescent="0.25">
      <c r="B703" s="214">
        <v>695</v>
      </c>
      <c r="C703" s="215" t="s">
        <v>2912</v>
      </c>
      <c r="D703" s="215" t="s">
        <v>1451</v>
      </c>
      <c r="E703" s="217" t="s">
        <v>1451</v>
      </c>
      <c r="F703" s="215" t="s">
        <v>2709</v>
      </c>
      <c r="G703" s="217" t="s">
        <v>14</v>
      </c>
      <c r="H703" s="214">
        <v>3800</v>
      </c>
      <c r="I703" s="215" t="s">
        <v>2710</v>
      </c>
      <c r="J703" s="215" t="s">
        <v>1451</v>
      </c>
    </row>
    <row r="704" spans="2:10" ht="45" x14ac:dyDescent="0.25">
      <c r="B704" s="214">
        <v>696</v>
      </c>
      <c r="C704" s="215" t="s">
        <v>2913</v>
      </c>
      <c r="D704" s="215" t="s">
        <v>1451</v>
      </c>
      <c r="E704" s="217" t="s">
        <v>1451</v>
      </c>
      <c r="F704" s="215" t="s">
        <v>2709</v>
      </c>
      <c r="G704" s="217" t="s">
        <v>14</v>
      </c>
      <c r="H704" s="214">
        <v>4000</v>
      </c>
      <c r="I704" s="215" t="s">
        <v>2710</v>
      </c>
      <c r="J704" s="215" t="s">
        <v>1451</v>
      </c>
    </row>
    <row r="705" spans="2:10" ht="45" x14ac:dyDescent="0.25">
      <c r="B705" s="214">
        <v>697</v>
      </c>
      <c r="C705" s="215" t="s">
        <v>2914</v>
      </c>
      <c r="D705" s="215" t="s">
        <v>1451</v>
      </c>
      <c r="E705" s="217" t="s">
        <v>1451</v>
      </c>
      <c r="F705" s="215" t="s">
        <v>2709</v>
      </c>
      <c r="G705" s="217" t="s">
        <v>14</v>
      </c>
      <c r="H705" s="214">
        <v>3200</v>
      </c>
      <c r="I705" s="215" t="s">
        <v>2710</v>
      </c>
      <c r="J705" s="215" t="s">
        <v>1451</v>
      </c>
    </row>
    <row r="706" spans="2:10" ht="45" x14ac:dyDescent="0.25">
      <c r="B706" s="214">
        <v>698</v>
      </c>
      <c r="C706" s="215" t="s">
        <v>2915</v>
      </c>
      <c r="D706" s="215" t="s">
        <v>1451</v>
      </c>
      <c r="E706" s="217" t="s">
        <v>1451</v>
      </c>
      <c r="F706" s="215" t="s">
        <v>2709</v>
      </c>
      <c r="G706" s="217" t="s">
        <v>14</v>
      </c>
      <c r="H706" s="214">
        <v>7000</v>
      </c>
      <c r="I706" s="215" t="s">
        <v>2710</v>
      </c>
      <c r="J706" s="215" t="s">
        <v>2916</v>
      </c>
    </row>
    <row r="707" spans="2:10" ht="45" x14ac:dyDescent="0.25">
      <c r="B707" s="214">
        <v>699</v>
      </c>
      <c r="C707" s="215" t="s">
        <v>2917</v>
      </c>
      <c r="D707" s="215" t="s">
        <v>1451</v>
      </c>
      <c r="E707" s="217" t="s">
        <v>1451</v>
      </c>
      <c r="F707" s="215" t="s">
        <v>2709</v>
      </c>
      <c r="G707" s="217" t="s">
        <v>14</v>
      </c>
      <c r="H707" s="214">
        <v>10000</v>
      </c>
      <c r="I707" s="215" t="s">
        <v>2710</v>
      </c>
      <c r="J707" s="215" t="s">
        <v>2918</v>
      </c>
    </row>
    <row r="708" spans="2:10" ht="45" x14ac:dyDescent="0.25">
      <c r="B708" s="214">
        <v>700</v>
      </c>
      <c r="C708" s="215" t="s">
        <v>2919</v>
      </c>
      <c r="D708" s="215" t="s">
        <v>1451</v>
      </c>
      <c r="E708" s="217" t="s">
        <v>1451</v>
      </c>
      <c r="F708" s="215" t="s">
        <v>2709</v>
      </c>
      <c r="G708" s="217" t="s">
        <v>14</v>
      </c>
      <c r="H708" s="214">
        <v>5000</v>
      </c>
      <c r="I708" s="215" t="s">
        <v>2710</v>
      </c>
      <c r="J708" s="215" t="s">
        <v>2920</v>
      </c>
    </row>
    <row r="709" spans="2:10" ht="45" x14ac:dyDescent="0.25">
      <c r="B709" s="214">
        <v>701</v>
      </c>
      <c r="C709" s="215" t="s">
        <v>3020</v>
      </c>
      <c r="D709" s="215" t="s">
        <v>1451</v>
      </c>
      <c r="E709" s="217" t="s">
        <v>1451</v>
      </c>
      <c r="F709" s="215" t="s">
        <v>2709</v>
      </c>
      <c r="G709" s="217" t="s">
        <v>14</v>
      </c>
      <c r="H709" s="214">
        <v>5000</v>
      </c>
      <c r="I709" s="215" t="s">
        <v>2710</v>
      </c>
      <c r="J709" s="215" t="s">
        <v>3021</v>
      </c>
    </row>
    <row r="710" spans="2:10" ht="45" x14ac:dyDescent="0.25">
      <c r="B710" s="214">
        <v>702</v>
      </c>
      <c r="C710" s="215" t="s">
        <v>3022</v>
      </c>
      <c r="D710" s="215" t="s">
        <v>1451</v>
      </c>
      <c r="E710" s="217" t="s">
        <v>1451</v>
      </c>
      <c r="F710" s="215" t="s">
        <v>2709</v>
      </c>
      <c r="G710" s="217" t="s">
        <v>14</v>
      </c>
      <c r="H710" s="214">
        <v>20000</v>
      </c>
      <c r="I710" s="215" t="s">
        <v>2710</v>
      </c>
      <c r="J710" s="215" t="s">
        <v>3023</v>
      </c>
    </row>
    <row r="711" spans="2:10" ht="45" x14ac:dyDescent="0.25">
      <c r="B711" s="214">
        <v>703</v>
      </c>
      <c r="C711" s="215" t="s">
        <v>3024</v>
      </c>
      <c r="D711" s="215" t="s">
        <v>1451</v>
      </c>
      <c r="E711" s="217" t="s">
        <v>1451</v>
      </c>
      <c r="F711" s="215" t="s">
        <v>2709</v>
      </c>
      <c r="G711" s="217" t="s">
        <v>14</v>
      </c>
      <c r="H711" s="214">
        <v>7000</v>
      </c>
      <c r="I711" s="215" t="s">
        <v>2710</v>
      </c>
      <c r="J711" s="215" t="s">
        <v>3025</v>
      </c>
    </row>
    <row r="712" spans="2:10" ht="45" x14ac:dyDescent="0.25">
      <c r="B712" s="214">
        <v>704</v>
      </c>
      <c r="C712" s="215" t="s">
        <v>3026</v>
      </c>
      <c r="D712" s="215" t="s">
        <v>1451</v>
      </c>
      <c r="E712" s="217" t="s">
        <v>1451</v>
      </c>
      <c r="F712" s="215" t="s">
        <v>2709</v>
      </c>
      <c r="G712" s="217" t="s">
        <v>14</v>
      </c>
      <c r="H712" s="214">
        <v>20000</v>
      </c>
      <c r="I712" s="215" t="s">
        <v>2710</v>
      </c>
      <c r="J712" s="215" t="s">
        <v>3027</v>
      </c>
    </row>
    <row r="713" spans="2:10" ht="45" x14ac:dyDescent="0.25">
      <c r="B713" s="214">
        <v>705</v>
      </c>
      <c r="C713" s="215" t="s">
        <v>2708</v>
      </c>
      <c r="D713" s="215" t="s">
        <v>1451</v>
      </c>
      <c r="E713" s="217" t="s">
        <v>1451</v>
      </c>
      <c r="F713" s="215" t="s">
        <v>2709</v>
      </c>
      <c r="G713" s="217" t="s">
        <v>14</v>
      </c>
      <c r="H713" s="214">
        <v>35000</v>
      </c>
      <c r="I713" s="215" t="s">
        <v>2710</v>
      </c>
      <c r="J713" s="215" t="s">
        <v>2711</v>
      </c>
    </row>
    <row r="714" spans="2:10" ht="45" x14ac:dyDescent="0.25">
      <c r="B714" s="214">
        <v>706</v>
      </c>
      <c r="C714" s="215" t="s">
        <v>2712</v>
      </c>
      <c r="D714" s="215" t="s">
        <v>1451</v>
      </c>
      <c r="E714" s="217" t="s">
        <v>1451</v>
      </c>
      <c r="F714" s="215" t="s">
        <v>2709</v>
      </c>
      <c r="G714" s="217" t="s">
        <v>14</v>
      </c>
      <c r="H714" s="214">
        <v>18500</v>
      </c>
      <c r="I714" s="215" t="s">
        <v>2710</v>
      </c>
      <c r="J714" s="215" t="s">
        <v>2713</v>
      </c>
    </row>
    <row r="715" spans="2:10" ht="45" x14ac:dyDescent="0.25">
      <c r="B715" s="214">
        <v>707</v>
      </c>
      <c r="C715" s="215" t="s">
        <v>2714</v>
      </c>
      <c r="D715" s="215" t="s">
        <v>1451</v>
      </c>
      <c r="E715" s="217" t="s">
        <v>1451</v>
      </c>
      <c r="F715" s="215" t="s">
        <v>2709</v>
      </c>
      <c r="G715" s="217" t="s">
        <v>14</v>
      </c>
      <c r="H715" s="214">
        <v>13000</v>
      </c>
      <c r="I715" s="215" t="s">
        <v>2710</v>
      </c>
      <c r="J715" s="215" t="s">
        <v>2715</v>
      </c>
    </row>
    <row r="716" spans="2:10" ht="45" x14ac:dyDescent="0.25">
      <c r="B716" s="214">
        <v>708</v>
      </c>
      <c r="C716" s="215" t="s">
        <v>2716</v>
      </c>
      <c r="D716" s="215" t="s">
        <v>1451</v>
      </c>
      <c r="E716" s="217" t="s">
        <v>1451</v>
      </c>
      <c r="F716" s="215" t="s">
        <v>2709</v>
      </c>
      <c r="G716" s="217" t="s">
        <v>14</v>
      </c>
      <c r="H716" s="214">
        <v>25000</v>
      </c>
      <c r="I716" s="215" t="s">
        <v>2710</v>
      </c>
      <c r="J716" s="215" t="s">
        <v>2717</v>
      </c>
    </row>
    <row r="717" spans="2:10" ht="45" x14ac:dyDescent="0.25">
      <c r="B717" s="214">
        <v>709</v>
      </c>
      <c r="C717" s="215" t="s">
        <v>2718</v>
      </c>
      <c r="D717" s="215" t="s">
        <v>1451</v>
      </c>
      <c r="E717" s="217" t="s">
        <v>1451</v>
      </c>
      <c r="F717" s="215" t="s">
        <v>2709</v>
      </c>
      <c r="G717" s="217" t="s">
        <v>14</v>
      </c>
      <c r="H717" s="214">
        <v>25000</v>
      </c>
      <c r="I717" s="215" t="s">
        <v>2710</v>
      </c>
      <c r="J717" s="215" t="s">
        <v>1451</v>
      </c>
    </row>
    <row r="718" spans="2:10" ht="45" x14ac:dyDescent="0.25">
      <c r="B718" s="214">
        <v>710</v>
      </c>
      <c r="C718" s="215" t="s">
        <v>2719</v>
      </c>
      <c r="D718" s="215" t="s">
        <v>1451</v>
      </c>
      <c r="E718" s="217" t="s">
        <v>1451</v>
      </c>
      <c r="F718" s="215" t="s">
        <v>2720</v>
      </c>
      <c r="G718" s="217" t="s">
        <v>2721</v>
      </c>
      <c r="H718" s="214">
        <v>26500</v>
      </c>
      <c r="I718" s="215" t="s">
        <v>2710</v>
      </c>
      <c r="J718" s="215" t="s">
        <v>2722</v>
      </c>
    </row>
    <row r="719" spans="2:10" ht="45" x14ac:dyDescent="0.25">
      <c r="B719" s="214">
        <v>711</v>
      </c>
      <c r="C719" s="215" t="s">
        <v>2723</v>
      </c>
      <c r="D719" s="215" t="s">
        <v>1451</v>
      </c>
      <c r="E719" s="217" t="s">
        <v>1451</v>
      </c>
      <c r="F719" s="215" t="s">
        <v>2720</v>
      </c>
      <c r="G719" s="217" t="s">
        <v>2251</v>
      </c>
      <c r="H719" s="214">
        <v>6400</v>
      </c>
      <c r="I719" s="215" t="s">
        <v>2710</v>
      </c>
      <c r="J719" s="215" t="s">
        <v>2724</v>
      </c>
    </row>
    <row r="720" spans="2:10" ht="90" x14ac:dyDescent="0.25">
      <c r="B720" s="214">
        <v>712</v>
      </c>
      <c r="C720" s="215" t="s">
        <v>2725</v>
      </c>
      <c r="D720" s="215" t="s">
        <v>1451</v>
      </c>
      <c r="E720" s="217" t="s">
        <v>1451</v>
      </c>
      <c r="F720" s="215" t="s">
        <v>2720</v>
      </c>
      <c r="G720" s="217" t="s">
        <v>1814</v>
      </c>
      <c r="H720" s="214">
        <v>4600</v>
      </c>
      <c r="I720" s="215" t="s">
        <v>2710</v>
      </c>
      <c r="J720" s="215" t="s">
        <v>2726</v>
      </c>
    </row>
    <row r="721" spans="2:10" ht="120" x14ac:dyDescent="0.25">
      <c r="B721" s="214">
        <v>713</v>
      </c>
      <c r="C721" s="215" t="s">
        <v>2727</v>
      </c>
      <c r="D721" s="215" t="s">
        <v>1451</v>
      </c>
      <c r="E721" s="217" t="s">
        <v>1451</v>
      </c>
      <c r="F721" s="215" t="s">
        <v>2728</v>
      </c>
      <c r="G721" s="217" t="s">
        <v>187</v>
      </c>
      <c r="H721" s="214">
        <v>15000</v>
      </c>
      <c r="I721" s="215" t="s">
        <v>2710</v>
      </c>
      <c r="J721" s="215" t="s">
        <v>2729</v>
      </c>
    </row>
    <row r="722" spans="2:10" ht="90" x14ac:dyDescent="0.25">
      <c r="B722" s="214">
        <v>714</v>
      </c>
      <c r="C722" s="215" t="s">
        <v>2730</v>
      </c>
      <c r="D722" s="215" t="s">
        <v>1451</v>
      </c>
      <c r="E722" s="217" t="s">
        <v>1451</v>
      </c>
      <c r="F722" s="215" t="s">
        <v>2728</v>
      </c>
      <c r="G722" s="217" t="s">
        <v>1814</v>
      </c>
      <c r="H722" s="214">
        <v>24000</v>
      </c>
      <c r="I722" s="215" t="s">
        <v>2710</v>
      </c>
      <c r="J722" s="215" t="s">
        <v>2731</v>
      </c>
    </row>
    <row r="723" spans="2:10" ht="45" x14ac:dyDescent="0.25">
      <c r="B723" s="214">
        <v>715</v>
      </c>
      <c r="C723" s="215" t="s">
        <v>2732</v>
      </c>
      <c r="D723" s="215" t="s">
        <v>1451</v>
      </c>
      <c r="E723" s="217" t="s">
        <v>1451</v>
      </c>
      <c r="F723" s="215" t="s">
        <v>2728</v>
      </c>
      <c r="G723" s="217" t="s">
        <v>1508</v>
      </c>
      <c r="H723" s="214">
        <v>23500</v>
      </c>
      <c r="I723" s="215" t="s">
        <v>2710</v>
      </c>
      <c r="J723" s="215" t="s">
        <v>1451</v>
      </c>
    </row>
    <row r="724" spans="2:10" ht="45" x14ac:dyDescent="0.25">
      <c r="B724" s="214">
        <v>716</v>
      </c>
      <c r="C724" s="215" t="s">
        <v>2733</v>
      </c>
      <c r="D724" s="215" t="s">
        <v>1451</v>
      </c>
      <c r="E724" s="217" t="s">
        <v>1451</v>
      </c>
      <c r="F724" s="215" t="s">
        <v>2734</v>
      </c>
      <c r="G724" s="217" t="s">
        <v>1451</v>
      </c>
      <c r="H724" s="214">
        <v>25000</v>
      </c>
      <c r="I724" s="215" t="s">
        <v>2710</v>
      </c>
      <c r="J724" s="215" t="s">
        <v>1451</v>
      </c>
    </row>
    <row r="725" spans="2:10" ht="45" x14ac:dyDescent="0.25">
      <c r="B725" s="214">
        <v>717</v>
      </c>
      <c r="C725" s="215" t="s">
        <v>2735</v>
      </c>
      <c r="D725" s="215" t="s">
        <v>1451</v>
      </c>
      <c r="E725" s="217" t="s">
        <v>1451</v>
      </c>
      <c r="F725" s="215" t="s">
        <v>2728</v>
      </c>
      <c r="G725" s="217" t="s">
        <v>1815</v>
      </c>
      <c r="H725" s="214">
        <v>15000</v>
      </c>
      <c r="I725" s="215" t="s">
        <v>2710</v>
      </c>
      <c r="J725" s="215" t="s">
        <v>2736</v>
      </c>
    </row>
    <row r="726" spans="2:10" ht="240" x14ac:dyDescent="0.25">
      <c r="B726" s="214">
        <v>718</v>
      </c>
      <c r="C726" s="215" t="s">
        <v>2737</v>
      </c>
      <c r="D726" s="215" t="s">
        <v>1451</v>
      </c>
      <c r="E726" s="217" t="s">
        <v>1451</v>
      </c>
      <c r="F726" s="215" t="s">
        <v>2728</v>
      </c>
      <c r="G726" s="217" t="s">
        <v>2738</v>
      </c>
      <c r="H726" s="214">
        <v>27000</v>
      </c>
      <c r="I726" s="215" t="s">
        <v>2739</v>
      </c>
      <c r="J726" s="215" t="s">
        <v>2740</v>
      </c>
    </row>
    <row r="727" spans="2:10" ht="45" x14ac:dyDescent="0.25">
      <c r="B727" s="214">
        <v>719</v>
      </c>
      <c r="C727" s="215" t="s">
        <v>2741</v>
      </c>
      <c r="D727" s="215" t="s">
        <v>1451</v>
      </c>
      <c r="E727" s="217" t="s">
        <v>1451</v>
      </c>
      <c r="F727" s="215" t="s">
        <v>2728</v>
      </c>
      <c r="G727" s="217" t="s">
        <v>1451</v>
      </c>
      <c r="H727" s="214">
        <v>1000</v>
      </c>
      <c r="I727" s="215" t="s">
        <v>2710</v>
      </c>
      <c r="J727" s="215" t="s">
        <v>1451</v>
      </c>
    </row>
    <row r="728" spans="2:10" ht="45" x14ac:dyDescent="0.25">
      <c r="B728" s="214">
        <v>720</v>
      </c>
      <c r="C728" s="215" t="s">
        <v>2742</v>
      </c>
      <c r="D728" s="215" t="s">
        <v>1451</v>
      </c>
      <c r="E728" s="217" t="s">
        <v>1451</v>
      </c>
      <c r="F728" s="215" t="s">
        <v>2728</v>
      </c>
      <c r="G728" s="217" t="s">
        <v>809</v>
      </c>
      <c r="H728" s="214">
        <v>7000</v>
      </c>
      <c r="I728" s="215" t="s">
        <v>2710</v>
      </c>
      <c r="J728" s="215" t="s">
        <v>1451</v>
      </c>
    </row>
    <row r="729" spans="2:10" ht="75" x14ac:dyDescent="0.25">
      <c r="B729" s="214">
        <v>721</v>
      </c>
      <c r="C729" s="215" t="s">
        <v>2856</v>
      </c>
      <c r="D729" s="215" t="s">
        <v>1451</v>
      </c>
      <c r="E729" s="217" t="s">
        <v>1451</v>
      </c>
      <c r="F729" s="215" t="s">
        <v>2728</v>
      </c>
      <c r="G729" s="217" t="s">
        <v>1490</v>
      </c>
      <c r="H729" s="214">
        <v>13500</v>
      </c>
      <c r="I729" s="215" t="s">
        <v>2710</v>
      </c>
      <c r="J729" s="215" t="s">
        <v>2857</v>
      </c>
    </row>
    <row r="730" spans="2:10" ht="60" x14ac:dyDescent="0.25">
      <c r="B730" s="214">
        <v>722</v>
      </c>
      <c r="C730" s="215" t="s">
        <v>2858</v>
      </c>
      <c r="D730" s="215" t="s">
        <v>1451</v>
      </c>
      <c r="E730" s="217" t="s">
        <v>1451</v>
      </c>
      <c r="F730" s="215" t="s">
        <v>2728</v>
      </c>
      <c r="G730" s="217" t="s">
        <v>14</v>
      </c>
      <c r="H730" s="214">
        <v>2800</v>
      </c>
      <c r="I730" s="215" t="s">
        <v>2710</v>
      </c>
      <c r="J730" s="215" t="s">
        <v>1451</v>
      </c>
    </row>
    <row r="731" spans="2:10" ht="150" x14ac:dyDescent="0.25">
      <c r="B731" s="214">
        <v>723</v>
      </c>
      <c r="C731" s="215" t="s">
        <v>3035</v>
      </c>
      <c r="D731" s="215" t="s">
        <v>1356</v>
      </c>
      <c r="E731" s="217" t="s">
        <v>1797</v>
      </c>
      <c r="F731" s="215" t="s">
        <v>3036</v>
      </c>
      <c r="G731" s="217" t="s">
        <v>1451</v>
      </c>
      <c r="H731" s="214">
        <v>18000</v>
      </c>
      <c r="I731" s="215" t="s">
        <v>1451</v>
      </c>
      <c r="J731" s="215" t="s">
        <v>3037</v>
      </c>
    </row>
    <row r="732" spans="2:10" ht="105" x14ac:dyDescent="0.25">
      <c r="B732" s="214">
        <v>724</v>
      </c>
      <c r="C732" s="215" t="s">
        <v>3035</v>
      </c>
      <c r="D732" s="215" t="s">
        <v>1356</v>
      </c>
      <c r="E732" s="217" t="s">
        <v>1797</v>
      </c>
      <c r="F732" s="215" t="s">
        <v>2806</v>
      </c>
      <c r="G732" s="217" t="s">
        <v>118</v>
      </c>
      <c r="H732" s="214">
        <v>5500</v>
      </c>
      <c r="I732" s="215" t="s">
        <v>1451</v>
      </c>
      <c r="J732" s="215" t="s">
        <v>3038</v>
      </c>
    </row>
    <row r="733" spans="2:10" ht="135" x14ac:dyDescent="0.25">
      <c r="B733" s="214">
        <v>725</v>
      </c>
      <c r="C733" s="215" t="s">
        <v>3039</v>
      </c>
      <c r="D733" s="215" t="s">
        <v>1451</v>
      </c>
      <c r="E733" s="217" t="s">
        <v>1451</v>
      </c>
      <c r="F733" s="215" t="s">
        <v>3040</v>
      </c>
      <c r="G733" s="217" t="s">
        <v>1490</v>
      </c>
      <c r="H733" s="214">
        <v>13700</v>
      </c>
      <c r="I733" s="215" t="s">
        <v>1451</v>
      </c>
      <c r="J733" s="215" t="s">
        <v>3041</v>
      </c>
    </row>
    <row r="734" spans="2:10" ht="150" x14ac:dyDescent="0.25">
      <c r="B734" s="214">
        <v>726</v>
      </c>
      <c r="C734" s="215" t="s">
        <v>2799</v>
      </c>
      <c r="D734" s="215" t="s">
        <v>1451</v>
      </c>
      <c r="E734" s="217" t="s">
        <v>1451</v>
      </c>
      <c r="F734" s="215" t="s">
        <v>2800</v>
      </c>
      <c r="G734" s="217" t="s">
        <v>1451</v>
      </c>
      <c r="H734" s="214">
        <v>33000</v>
      </c>
      <c r="I734" s="215" t="s">
        <v>1451</v>
      </c>
      <c r="J734" s="215" t="s">
        <v>2801</v>
      </c>
    </row>
    <row r="735" spans="2:10" ht="75" x14ac:dyDescent="0.25">
      <c r="B735" s="214">
        <v>727</v>
      </c>
      <c r="C735" s="215" t="s">
        <v>2802</v>
      </c>
      <c r="D735" s="215" t="s">
        <v>1451</v>
      </c>
      <c r="E735" s="217" t="s">
        <v>1451</v>
      </c>
      <c r="F735" s="215" t="s">
        <v>2803</v>
      </c>
      <c r="G735" s="217" t="s">
        <v>14</v>
      </c>
      <c r="H735" s="214">
        <v>8400</v>
      </c>
      <c r="I735" s="215" t="s">
        <v>1451</v>
      </c>
      <c r="J735" s="215" t="s">
        <v>2804</v>
      </c>
    </row>
    <row r="736" spans="2:10" ht="45" x14ac:dyDescent="0.25">
      <c r="B736" s="214">
        <v>728</v>
      </c>
      <c r="C736" s="215" t="s">
        <v>2959</v>
      </c>
      <c r="D736" s="215" t="s">
        <v>1451</v>
      </c>
      <c r="E736" s="217" t="s">
        <v>1451</v>
      </c>
      <c r="F736" s="215" t="s">
        <v>2960</v>
      </c>
      <c r="G736" s="217" t="s">
        <v>1451</v>
      </c>
      <c r="H736" s="214">
        <v>11900</v>
      </c>
      <c r="I736" s="215" t="s">
        <v>2950</v>
      </c>
      <c r="J736" s="215" t="s">
        <v>2961</v>
      </c>
    </row>
    <row r="737" spans="2:10" ht="45" x14ac:dyDescent="0.25">
      <c r="B737" s="214">
        <v>729</v>
      </c>
      <c r="C737" s="215" t="s">
        <v>2962</v>
      </c>
      <c r="D737" s="215" t="s">
        <v>1451</v>
      </c>
      <c r="E737" s="217" t="s">
        <v>1451</v>
      </c>
      <c r="F737" s="215" t="s">
        <v>2955</v>
      </c>
      <c r="G737" s="217" t="s">
        <v>1451</v>
      </c>
      <c r="H737" s="214">
        <v>2200</v>
      </c>
      <c r="I737" s="215" t="s">
        <v>2950</v>
      </c>
      <c r="J737" s="215" t="s">
        <v>2963</v>
      </c>
    </row>
    <row r="738" spans="2:10" ht="30" x14ac:dyDescent="0.25">
      <c r="B738" s="214">
        <v>730</v>
      </c>
      <c r="C738" s="215" t="s">
        <v>2964</v>
      </c>
      <c r="D738" s="215" t="s">
        <v>1451</v>
      </c>
      <c r="E738" s="217" t="s">
        <v>1451</v>
      </c>
      <c r="F738" s="215" t="s">
        <v>2965</v>
      </c>
      <c r="G738" s="217" t="s">
        <v>118</v>
      </c>
      <c r="H738" s="214">
        <v>16600</v>
      </c>
      <c r="I738" s="215" t="s">
        <v>2966</v>
      </c>
      <c r="J738" s="215" t="s">
        <v>2967</v>
      </c>
    </row>
    <row r="739" spans="2:10" ht="30" x14ac:dyDescent="0.25">
      <c r="B739" s="214">
        <v>731</v>
      </c>
      <c r="C739" s="215" t="s">
        <v>2968</v>
      </c>
      <c r="D739" s="215" t="s">
        <v>1451</v>
      </c>
      <c r="E739" s="217" t="s">
        <v>1451</v>
      </c>
      <c r="F739" s="215" t="s">
        <v>2965</v>
      </c>
      <c r="G739" s="217" t="s">
        <v>1815</v>
      </c>
      <c r="H739" s="214">
        <v>27233</v>
      </c>
      <c r="I739" s="215" t="s">
        <v>2969</v>
      </c>
      <c r="J739" s="215" t="s">
        <v>2970</v>
      </c>
    </row>
    <row r="740" spans="2:10" ht="30" x14ac:dyDescent="0.25">
      <c r="B740" s="214">
        <v>732</v>
      </c>
      <c r="C740" s="215" t="s">
        <v>2971</v>
      </c>
      <c r="D740" s="215" t="s">
        <v>1451</v>
      </c>
      <c r="E740" s="217" t="s">
        <v>1451</v>
      </c>
      <c r="F740" s="215" t="s">
        <v>2965</v>
      </c>
      <c r="G740" s="217" t="s">
        <v>1508</v>
      </c>
      <c r="H740" s="214">
        <v>15900</v>
      </c>
      <c r="I740" s="215" t="s">
        <v>2969</v>
      </c>
      <c r="J740" s="215" t="s">
        <v>2972</v>
      </c>
    </row>
    <row r="741" spans="2:10" ht="30" x14ac:dyDescent="0.25">
      <c r="B741" s="214">
        <v>733</v>
      </c>
      <c r="C741" s="215" t="s">
        <v>2973</v>
      </c>
      <c r="D741" s="215" t="s">
        <v>1451</v>
      </c>
      <c r="E741" s="217" t="s">
        <v>1451</v>
      </c>
      <c r="F741" s="215" t="s">
        <v>2965</v>
      </c>
      <c r="G741" s="217" t="s">
        <v>14</v>
      </c>
      <c r="H741" s="214">
        <v>5450</v>
      </c>
      <c r="I741" s="215" t="s">
        <v>2969</v>
      </c>
      <c r="J741" s="215" t="s">
        <v>2974</v>
      </c>
    </row>
    <row r="742" spans="2:10" ht="45" x14ac:dyDescent="0.25">
      <c r="B742" s="214">
        <v>734</v>
      </c>
      <c r="C742" s="215" t="s">
        <v>2975</v>
      </c>
      <c r="D742" s="215" t="s">
        <v>1451</v>
      </c>
      <c r="E742" s="217" t="s">
        <v>1451</v>
      </c>
      <c r="F742" s="215" t="s">
        <v>2965</v>
      </c>
      <c r="G742" s="217" t="s">
        <v>12</v>
      </c>
      <c r="H742" s="214">
        <v>4100</v>
      </c>
      <c r="I742" s="215" t="s">
        <v>2969</v>
      </c>
      <c r="J742" s="215" t="s">
        <v>2976</v>
      </c>
    </row>
    <row r="743" spans="2:10" ht="45" x14ac:dyDescent="0.25">
      <c r="B743" s="214">
        <v>735</v>
      </c>
      <c r="C743" s="215" t="s">
        <v>2977</v>
      </c>
      <c r="D743" s="215" t="s">
        <v>1451</v>
      </c>
      <c r="E743" s="217" t="s">
        <v>1451</v>
      </c>
      <c r="F743" s="215" t="s">
        <v>2965</v>
      </c>
      <c r="G743" s="217" t="s">
        <v>1451</v>
      </c>
      <c r="H743" s="214">
        <v>1000</v>
      </c>
      <c r="I743" s="215" t="s">
        <v>2978</v>
      </c>
      <c r="J743" s="215" t="s">
        <v>2979</v>
      </c>
    </row>
    <row r="744" spans="2:10" ht="30" x14ac:dyDescent="0.25">
      <c r="B744" s="214">
        <v>736</v>
      </c>
      <c r="C744" s="215" t="s">
        <v>2980</v>
      </c>
      <c r="D744" s="215" t="s">
        <v>1451</v>
      </c>
      <c r="E744" s="217" t="s">
        <v>1451</v>
      </c>
      <c r="F744" s="215" t="s">
        <v>2965</v>
      </c>
      <c r="G744" s="217" t="s">
        <v>1451</v>
      </c>
      <c r="H744" s="214">
        <v>3500</v>
      </c>
      <c r="I744" s="215" t="s">
        <v>2981</v>
      </c>
      <c r="J744" s="215" t="s">
        <v>2982</v>
      </c>
    </row>
    <row r="745" spans="2:10" ht="30" x14ac:dyDescent="0.25">
      <c r="B745" s="214">
        <v>737</v>
      </c>
      <c r="C745" s="215" t="s">
        <v>2983</v>
      </c>
      <c r="D745" s="215" t="s">
        <v>1451</v>
      </c>
      <c r="E745" s="217" t="s">
        <v>1451</v>
      </c>
      <c r="F745" s="215" t="s">
        <v>2965</v>
      </c>
      <c r="G745" s="217" t="s">
        <v>1451</v>
      </c>
      <c r="H745" s="214">
        <v>1500</v>
      </c>
      <c r="I745" s="215" t="s">
        <v>2984</v>
      </c>
      <c r="J745" s="215" t="s">
        <v>2982</v>
      </c>
    </row>
    <row r="746" spans="2:10" ht="30" x14ac:dyDescent="0.25">
      <c r="B746" s="214">
        <v>738</v>
      </c>
      <c r="C746" s="215" t="s">
        <v>2985</v>
      </c>
      <c r="D746" s="215" t="s">
        <v>1451</v>
      </c>
      <c r="E746" s="217" t="s">
        <v>1451</v>
      </c>
      <c r="F746" s="215" t="s">
        <v>2965</v>
      </c>
      <c r="G746" s="217" t="s">
        <v>1451</v>
      </c>
      <c r="H746" s="214">
        <v>1500</v>
      </c>
      <c r="I746" s="215" t="s">
        <v>2978</v>
      </c>
      <c r="J746" s="215" t="s">
        <v>2979</v>
      </c>
    </row>
    <row r="747" spans="2:10" ht="30" x14ac:dyDescent="0.25">
      <c r="B747" s="214">
        <v>739</v>
      </c>
      <c r="C747" s="215" t="s">
        <v>2986</v>
      </c>
      <c r="D747" s="215" t="s">
        <v>1451</v>
      </c>
      <c r="E747" s="217" t="s">
        <v>1451</v>
      </c>
      <c r="F747" s="215" t="s">
        <v>2965</v>
      </c>
      <c r="G747" s="217" t="s">
        <v>1451</v>
      </c>
      <c r="H747" s="214">
        <v>1000</v>
      </c>
      <c r="I747" s="215" t="s">
        <v>2987</v>
      </c>
      <c r="J747" s="215" t="s">
        <v>2988</v>
      </c>
    </row>
    <row r="748" spans="2:10" ht="45" x14ac:dyDescent="0.25">
      <c r="B748" s="214">
        <v>740</v>
      </c>
      <c r="C748" s="215" t="s">
        <v>2989</v>
      </c>
      <c r="D748" s="215" t="s">
        <v>1451</v>
      </c>
      <c r="E748" s="217" t="s">
        <v>1451</v>
      </c>
      <c r="F748" s="215" t="s">
        <v>2965</v>
      </c>
      <c r="G748" s="217" t="s">
        <v>1451</v>
      </c>
      <c r="H748" s="214">
        <v>8400</v>
      </c>
      <c r="I748" s="215" t="s">
        <v>2987</v>
      </c>
      <c r="J748" s="215" t="s">
        <v>2990</v>
      </c>
    </row>
    <row r="749" spans="2:10" ht="45" x14ac:dyDescent="0.25">
      <c r="B749" s="214">
        <v>741</v>
      </c>
      <c r="C749" s="215" t="s">
        <v>2991</v>
      </c>
      <c r="D749" s="215" t="s">
        <v>1451</v>
      </c>
      <c r="E749" s="217" t="s">
        <v>1451</v>
      </c>
      <c r="F749" s="215" t="s">
        <v>2965</v>
      </c>
      <c r="G749" s="217" t="s">
        <v>1451</v>
      </c>
      <c r="H749" s="214">
        <v>1000</v>
      </c>
      <c r="I749" s="215" t="s">
        <v>2992</v>
      </c>
      <c r="J749" s="215" t="s">
        <v>2982</v>
      </c>
    </row>
    <row r="750" spans="2:10" ht="30" x14ac:dyDescent="0.25">
      <c r="B750" s="214">
        <v>742</v>
      </c>
      <c r="C750" s="215" t="s">
        <v>2993</v>
      </c>
      <c r="D750" s="215" t="s">
        <v>1451</v>
      </c>
      <c r="E750" s="217" t="s">
        <v>1451</v>
      </c>
      <c r="F750" s="215" t="s">
        <v>2965</v>
      </c>
      <c r="G750" s="217" t="s">
        <v>1451</v>
      </c>
      <c r="H750" s="214">
        <v>1000</v>
      </c>
      <c r="I750" s="215" t="s">
        <v>2992</v>
      </c>
      <c r="J750" s="215" t="s">
        <v>2979</v>
      </c>
    </row>
    <row r="751" spans="2:10" ht="30" x14ac:dyDescent="0.25">
      <c r="B751" s="214">
        <v>743</v>
      </c>
      <c r="C751" s="215" t="s">
        <v>2994</v>
      </c>
      <c r="D751" s="215" t="s">
        <v>1451</v>
      </c>
      <c r="E751" s="217" t="s">
        <v>1451</v>
      </c>
      <c r="F751" s="215" t="s">
        <v>2965</v>
      </c>
      <c r="G751" s="217" t="s">
        <v>1451</v>
      </c>
      <c r="H751" s="214">
        <v>1000</v>
      </c>
      <c r="I751" s="215" t="s">
        <v>2992</v>
      </c>
      <c r="J751" s="215" t="s">
        <v>2979</v>
      </c>
    </row>
    <row r="752" spans="2:10" ht="45" x14ac:dyDescent="0.25">
      <c r="B752" s="214">
        <v>744</v>
      </c>
      <c r="C752" s="215" t="s">
        <v>2859</v>
      </c>
      <c r="D752" s="215" t="s">
        <v>1451</v>
      </c>
      <c r="E752" s="217" t="s">
        <v>1451</v>
      </c>
      <c r="F752" s="215" t="s">
        <v>2728</v>
      </c>
      <c r="G752" s="217" t="s">
        <v>12</v>
      </c>
      <c r="H752" s="214">
        <v>1200</v>
      </c>
      <c r="I752" s="215" t="s">
        <v>2710</v>
      </c>
      <c r="J752" s="215" t="s">
        <v>1451</v>
      </c>
    </row>
    <row r="753" spans="2:10" ht="60" x14ac:dyDescent="0.25">
      <c r="B753" s="214">
        <v>745</v>
      </c>
      <c r="C753" s="215" t="s">
        <v>2860</v>
      </c>
      <c r="D753" s="215" t="s">
        <v>1451</v>
      </c>
      <c r="E753" s="217" t="s">
        <v>1451</v>
      </c>
      <c r="F753" s="215" t="s">
        <v>2728</v>
      </c>
      <c r="G753" s="217" t="s">
        <v>14</v>
      </c>
      <c r="H753" s="214">
        <v>1400</v>
      </c>
      <c r="I753" s="215" t="s">
        <v>2710</v>
      </c>
      <c r="J753" s="215" t="s">
        <v>2861</v>
      </c>
    </row>
    <row r="754" spans="2:10" ht="45" x14ac:dyDescent="0.25">
      <c r="B754" s="214">
        <v>746</v>
      </c>
      <c r="C754" s="215" t="s">
        <v>2862</v>
      </c>
      <c r="D754" s="215" t="s">
        <v>1451</v>
      </c>
      <c r="E754" s="217" t="s">
        <v>1451</v>
      </c>
      <c r="F754" s="215" t="s">
        <v>2728</v>
      </c>
      <c r="G754" s="217" t="s">
        <v>14</v>
      </c>
      <c r="H754" s="214">
        <v>3000</v>
      </c>
      <c r="I754" s="215" t="s">
        <v>2710</v>
      </c>
      <c r="J754" s="215" t="s">
        <v>1451</v>
      </c>
    </row>
    <row r="755" spans="2:10" ht="105" x14ac:dyDescent="0.25">
      <c r="B755" s="214">
        <v>747</v>
      </c>
      <c r="C755" s="215" t="s">
        <v>2863</v>
      </c>
      <c r="D755" s="215" t="s">
        <v>1451</v>
      </c>
      <c r="E755" s="217" t="s">
        <v>1451</v>
      </c>
      <c r="F755" s="215" t="s">
        <v>2728</v>
      </c>
      <c r="G755" s="217" t="s">
        <v>187</v>
      </c>
      <c r="H755" s="214">
        <v>8800</v>
      </c>
      <c r="I755" s="215" t="s">
        <v>2864</v>
      </c>
      <c r="J755" s="215" t="s">
        <v>2865</v>
      </c>
    </row>
    <row r="756" spans="2:10" ht="75" x14ac:dyDescent="0.25">
      <c r="B756" s="214">
        <v>748</v>
      </c>
      <c r="C756" s="215" t="s">
        <v>2866</v>
      </c>
      <c r="D756" s="215" t="s">
        <v>1451</v>
      </c>
      <c r="E756" s="217" t="s">
        <v>1451</v>
      </c>
      <c r="F756" s="215" t="s">
        <v>2728</v>
      </c>
      <c r="G756" s="217" t="s">
        <v>14</v>
      </c>
      <c r="H756" s="214">
        <v>12000</v>
      </c>
      <c r="I756" s="215" t="s">
        <v>2710</v>
      </c>
      <c r="J756" s="215" t="s">
        <v>1451</v>
      </c>
    </row>
    <row r="757" spans="2:10" ht="300" x14ac:dyDescent="0.25">
      <c r="B757" s="214">
        <v>749</v>
      </c>
      <c r="C757" s="215" t="s">
        <v>2867</v>
      </c>
      <c r="D757" s="215" t="s">
        <v>1451</v>
      </c>
      <c r="E757" s="217" t="s">
        <v>1451</v>
      </c>
      <c r="F757" s="215" t="s">
        <v>2728</v>
      </c>
      <c r="G757" s="217" t="s">
        <v>2868</v>
      </c>
      <c r="H757" s="214">
        <v>30000000</v>
      </c>
      <c r="I757" s="215" t="s">
        <v>2869</v>
      </c>
      <c r="J757" s="215" t="s">
        <v>2870</v>
      </c>
    </row>
    <row r="758" spans="2:10" x14ac:dyDescent="0.25">
      <c r="B758" s="214">
        <v>750</v>
      </c>
      <c r="C758" s="215" t="s">
        <v>2704</v>
      </c>
      <c r="D758" s="215" t="s">
        <v>1369</v>
      </c>
      <c r="E758" s="217" t="s">
        <v>1797</v>
      </c>
      <c r="F758" s="215" t="s">
        <v>2705</v>
      </c>
      <c r="G758" s="217" t="s">
        <v>14</v>
      </c>
      <c r="H758" s="214">
        <v>1209</v>
      </c>
      <c r="I758" s="215" t="s">
        <v>1451</v>
      </c>
      <c r="J758" s="215" t="s">
        <v>1451</v>
      </c>
    </row>
    <row r="759" spans="2:10" x14ac:dyDescent="0.25">
      <c r="B759" s="214">
        <v>751</v>
      </c>
      <c r="C759" s="215" t="s">
        <v>2706</v>
      </c>
      <c r="D759" s="215" t="s">
        <v>1369</v>
      </c>
      <c r="E759" s="217" t="s">
        <v>1797</v>
      </c>
      <c r="F759" s="215" t="s">
        <v>2705</v>
      </c>
      <c r="G759" s="217" t="s">
        <v>14</v>
      </c>
      <c r="H759" s="214">
        <v>1906</v>
      </c>
      <c r="I759" s="215" t="s">
        <v>1451</v>
      </c>
      <c r="J759" s="215" t="s">
        <v>1451</v>
      </c>
    </row>
    <row r="760" spans="2:10" x14ac:dyDescent="0.25">
      <c r="B760" s="214">
        <v>752</v>
      </c>
      <c r="C760" s="215" t="s">
        <v>2707</v>
      </c>
      <c r="D760" s="215" t="s">
        <v>1369</v>
      </c>
      <c r="E760" s="217" t="s">
        <v>1797</v>
      </c>
      <c r="F760" s="215" t="s">
        <v>2705</v>
      </c>
      <c r="G760" s="217" t="s">
        <v>14</v>
      </c>
      <c r="H760" s="214">
        <v>1437</v>
      </c>
      <c r="I760" s="215" t="s">
        <v>1451</v>
      </c>
      <c r="J760" s="215" t="s">
        <v>1451</v>
      </c>
    </row>
    <row r="761" spans="2:10" x14ac:dyDescent="0.25">
      <c r="B761" s="214">
        <v>753</v>
      </c>
      <c r="C761" s="215" t="s">
        <v>3028</v>
      </c>
      <c r="D761" s="215" t="s">
        <v>1369</v>
      </c>
      <c r="E761" s="217" t="s">
        <v>1797</v>
      </c>
      <c r="F761" s="215" t="s">
        <v>2705</v>
      </c>
      <c r="G761" s="217" t="s">
        <v>14</v>
      </c>
      <c r="H761" s="214">
        <v>1067</v>
      </c>
      <c r="I761" s="215" t="s">
        <v>1451</v>
      </c>
      <c r="J761" s="215" t="s">
        <v>1451</v>
      </c>
    </row>
    <row r="762" spans="2:10" x14ac:dyDescent="0.25">
      <c r="B762" s="214">
        <v>754</v>
      </c>
      <c r="C762" s="215" t="s">
        <v>3029</v>
      </c>
      <c r="D762" s="215" t="s">
        <v>1369</v>
      </c>
      <c r="E762" s="217" t="s">
        <v>1797</v>
      </c>
      <c r="F762" s="215" t="s">
        <v>2705</v>
      </c>
      <c r="G762" s="217" t="s">
        <v>14</v>
      </c>
      <c r="H762" s="214">
        <v>3506</v>
      </c>
      <c r="I762" s="215" t="s">
        <v>1451</v>
      </c>
      <c r="J762" s="215" t="s">
        <v>1451</v>
      </c>
    </row>
    <row r="763" spans="2:10" x14ac:dyDescent="0.25">
      <c r="B763" s="214">
        <v>755</v>
      </c>
      <c r="C763" s="215" t="s">
        <v>3030</v>
      </c>
      <c r="D763" s="215" t="s">
        <v>1369</v>
      </c>
      <c r="E763" s="217" t="s">
        <v>1797</v>
      </c>
      <c r="F763" s="215" t="s">
        <v>2705</v>
      </c>
      <c r="G763" s="217" t="s">
        <v>14</v>
      </c>
      <c r="H763" s="214">
        <v>1972</v>
      </c>
      <c r="I763" s="215" t="s">
        <v>1451</v>
      </c>
      <c r="J763" s="215" t="s">
        <v>1451</v>
      </c>
    </row>
    <row r="764" spans="2:10" ht="30" x14ac:dyDescent="0.25">
      <c r="B764" s="214">
        <v>756</v>
      </c>
      <c r="C764" s="215" t="s">
        <v>3031</v>
      </c>
      <c r="D764" s="215" t="s">
        <v>1369</v>
      </c>
      <c r="E764" s="217" t="s">
        <v>1797</v>
      </c>
      <c r="F764" s="215" t="s">
        <v>3032</v>
      </c>
      <c r="G764" s="217" t="s">
        <v>14</v>
      </c>
      <c r="H764" s="214">
        <v>1352</v>
      </c>
      <c r="I764" s="215" t="s">
        <v>1451</v>
      </c>
      <c r="J764" s="215" t="s">
        <v>1451</v>
      </c>
    </row>
    <row r="765" spans="2:10" ht="30" x14ac:dyDescent="0.25">
      <c r="B765" s="214">
        <v>757</v>
      </c>
      <c r="C765" s="215" t="s">
        <v>3033</v>
      </c>
      <c r="D765" s="215" t="s">
        <v>1369</v>
      </c>
      <c r="E765" s="217" t="s">
        <v>1797</v>
      </c>
      <c r="F765" s="215" t="s">
        <v>3032</v>
      </c>
      <c r="G765" s="217" t="s">
        <v>14</v>
      </c>
      <c r="H765" s="214">
        <v>1185</v>
      </c>
      <c r="I765" s="215" t="s">
        <v>1451</v>
      </c>
      <c r="J765" s="215" t="s">
        <v>1451</v>
      </c>
    </row>
    <row r="766" spans="2:10" x14ac:dyDescent="0.25">
      <c r="B766" s="214">
        <v>758</v>
      </c>
      <c r="C766" s="215" t="s">
        <v>3034</v>
      </c>
      <c r="D766" s="215" t="s">
        <v>1369</v>
      </c>
      <c r="E766" s="217" t="s">
        <v>1797</v>
      </c>
      <c r="F766" s="215" t="s">
        <v>3032</v>
      </c>
      <c r="G766" s="217" t="s">
        <v>229</v>
      </c>
      <c r="H766" s="214">
        <v>1351</v>
      </c>
      <c r="I766" s="215" t="s">
        <v>1451</v>
      </c>
      <c r="J766" s="215" t="s">
        <v>1451</v>
      </c>
    </row>
    <row r="767" spans="2:10" ht="45" x14ac:dyDescent="0.25">
      <c r="B767" s="214">
        <v>759</v>
      </c>
      <c r="C767" s="215" t="s">
        <v>2817</v>
      </c>
      <c r="D767" s="215" t="s">
        <v>1451</v>
      </c>
      <c r="E767" s="217" t="s">
        <v>1451</v>
      </c>
      <c r="F767" s="215" t="s">
        <v>2709</v>
      </c>
      <c r="G767" s="217" t="s">
        <v>14</v>
      </c>
      <c r="H767" s="214">
        <v>1200</v>
      </c>
      <c r="I767" s="215" t="s">
        <v>2710</v>
      </c>
      <c r="J767" s="215" t="s">
        <v>1451</v>
      </c>
    </row>
    <row r="768" spans="2:10" ht="45" x14ac:dyDescent="0.25">
      <c r="B768" s="214">
        <v>760</v>
      </c>
      <c r="C768" s="215" t="s">
        <v>2818</v>
      </c>
      <c r="D768" s="215" t="s">
        <v>1451</v>
      </c>
      <c r="E768" s="217" t="s">
        <v>1451</v>
      </c>
      <c r="F768" s="215" t="s">
        <v>2709</v>
      </c>
      <c r="G768" s="217" t="s">
        <v>14</v>
      </c>
      <c r="H768" s="214">
        <v>1200</v>
      </c>
      <c r="I768" s="215" t="s">
        <v>2710</v>
      </c>
      <c r="J768" s="215" t="s">
        <v>2819</v>
      </c>
    </row>
    <row r="769" spans="2:10" ht="45" x14ac:dyDescent="0.25">
      <c r="B769" s="214">
        <v>761</v>
      </c>
      <c r="C769" s="215" t="s">
        <v>2820</v>
      </c>
      <c r="D769" s="215" t="s">
        <v>1451</v>
      </c>
      <c r="E769" s="217" t="s">
        <v>1451</v>
      </c>
      <c r="F769" s="215" t="s">
        <v>2709</v>
      </c>
      <c r="G769" s="217" t="s">
        <v>14</v>
      </c>
      <c r="H769" s="214">
        <v>3600</v>
      </c>
      <c r="I769" s="215" t="s">
        <v>2710</v>
      </c>
      <c r="J769" s="215" t="s">
        <v>2819</v>
      </c>
    </row>
    <row r="770" spans="2:10" ht="45" x14ac:dyDescent="0.25">
      <c r="B770" s="214">
        <v>762</v>
      </c>
      <c r="C770" s="215" t="s">
        <v>2821</v>
      </c>
      <c r="D770" s="215" t="s">
        <v>1451</v>
      </c>
      <c r="E770" s="217" t="s">
        <v>1451</v>
      </c>
      <c r="F770" s="215" t="s">
        <v>2709</v>
      </c>
      <c r="G770" s="217" t="s">
        <v>14</v>
      </c>
      <c r="H770" s="214">
        <v>2200</v>
      </c>
      <c r="I770" s="215" t="s">
        <v>2710</v>
      </c>
      <c r="J770" s="215" t="s">
        <v>2819</v>
      </c>
    </row>
    <row r="771" spans="2:10" ht="45" x14ac:dyDescent="0.25">
      <c r="B771" s="214">
        <v>763</v>
      </c>
      <c r="C771" s="215" t="s">
        <v>2822</v>
      </c>
      <c r="D771" s="215" t="s">
        <v>1451</v>
      </c>
      <c r="E771" s="217" t="s">
        <v>1451</v>
      </c>
      <c r="F771" s="215" t="s">
        <v>2709</v>
      </c>
      <c r="G771" s="217" t="s">
        <v>14</v>
      </c>
      <c r="H771" s="214">
        <v>1300</v>
      </c>
      <c r="I771" s="215" t="s">
        <v>2710</v>
      </c>
      <c r="J771" s="215" t="s">
        <v>2819</v>
      </c>
    </row>
    <row r="772" spans="2:10" ht="45" x14ac:dyDescent="0.25">
      <c r="B772" s="214">
        <v>764</v>
      </c>
      <c r="C772" s="215" t="s">
        <v>2823</v>
      </c>
      <c r="D772" s="215" t="s">
        <v>1451</v>
      </c>
      <c r="E772" s="217" t="s">
        <v>1451</v>
      </c>
      <c r="F772" s="215" t="s">
        <v>2709</v>
      </c>
      <c r="G772" s="217" t="s">
        <v>14</v>
      </c>
      <c r="H772" s="214">
        <v>4500</v>
      </c>
      <c r="I772" s="215" t="s">
        <v>2710</v>
      </c>
      <c r="J772" s="215" t="s">
        <v>2819</v>
      </c>
    </row>
    <row r="773" spans="2:10" ht="45" x14ac:dyDescent="0.25">
      <c r="B773" s="214">
        <v>765</v>
      </c>
      <c r="C773" s="215" t="s">
        <v>2412</v>
      </c>
      <c r="D773" s="215" t="s">
        <v>1451</v>
      </c>
      <c r="E773" s="217" t="s">
        <v>1451</v>
      </c>
      <c r="F773" s="215" t="s">
        <v>2720</v>
      </c>
      <c r="G773" s="217" t="s">
        <v>14</v>
      </c>
      <c r="H773" s="214">
        <v>3000</v>
      </c>
      <c r="I773" s="215" t="s">
        <v>2710</v>
      </c>
      <c r="J773" s="215" t="s">
        <v>1451</v>
      </c>
    </row>
    <row r="774" spans="2:10" ht="45" x14ac:dyDescent="0.25">
      <c r="B774" s="214">
        <v>766</v>
      </c>
      <c r="C774" s="215" t="s">
        <v>2824</v>
      </c>
      <c r="D774" s="215" t="s">
        <v>1451</v>
      </c>
      <c r="E774" s="217" t="s">
        <v>1451</v>
      </c>
      <c r="F774" s="215" t="s">
        <v>2728</v>
      </c>
      <c r="G774" s="217" t="s">
        <v>14</v>
      </c>
      <c r="H774" s="214">
        <v>40000</v>
      </c>
      <c r="I774" s="215" t="s">
        <v>2710</v>
      </c>
      <c r="J774" s="215" t="s">
        <v>1451</v>
      </c>
    </row>
    <row r="775" spans="2:10" ht="30" x14ac:dyDescent="0.25">
      <c r="B775" s="214">
        <v>767</v>
      </c>
      <c r="C775" s="215" t="s">
        <v>4495</v>
      </c>
      <c r="D775" s="215" t="s">
        <v>1451</v>
      </c>
      <c r="E775" s="217" t="s">
        <v>1451</v>
      </c>
      <c r="F775" s="215" t="s">
        <v>209</v>
      </c>
      <c r="G775" s="217" t="s">
        <v>14</v>
      </c>
      <c r="H775" s="214">
        <v>1452</v>
      </c>
      <c r="I775" s="215" t="s">
        <v>4496</v>
      </c>
      <c r="J775" s="215" t="s">
        <v>4497</v>
      </c>
    </row>
    <row r="776" spans="2:10" ht="30" x14ac:dyDescent="0.25">
      <c r="B776" s="214">
        <v>769</v>
      </c>
      <c r="C776" s="215" t="s">
        <v>2787</v>
      </c>
      <c r="D776" s="215" t="s">
        <v>1451</v>
      </c>
      <c r="E776" s="217"/>
      <c r="F776" s="215" t="s">
        <v>3001</v>
      </c>
      <c r="G776" s="217">
        <v>1</v>
      </c>
      <c r="H776" s="214">
        <v>1162</v>
      </c>
      <c r="I776" s="215" t="s">
        <v>4496</v>
      </c>
      <c r="J776" s="215" t="s">
        <v>4449</v>
      </c>
    </row>
    <row r="777" spans="2:10" ht="30" x14ac:dyDescent="0.25">
      <c r="B777" s="214">
        <v>770</v>
      </c>
      <c r="C777" s="215" t="s">
        <v>2788</v>
      </c>
      <c r="D777" s="215" t="s">
        <v>1451</v>
      </c>
      <c r="E777" s="217" t="s">
        <v>1451</v>
      </c>
      <c r="F777" s="215" t="s">
        <v>3001</v>
      </c>
      <c r="G777" s="217">
        <v>1</v>
      </c>
      <c r="H777" s="214">
        <v>1452</v>
      </c>
      <c r="I777" s="215" t="s">
        <v>4496</v>
      </c>
      <c r="J777" s="215" t="s">
        <v>4449</v>
      </c>
    </row>
    <row r="778" spans="2:10" ht="30" x14ac:dyDescent="0.25">
      <c r="B778" s="214">
        <v>771</v>
      </c>
      <c r="C778" s="215" t="s">
        <v>2789</v>
      </c>
      <c r="D778" s="215" t="s">
        <v>1451</v>
      </c>
      <c r="E778" s="217" t="s">
        <v>1451</v>
      </c>
      <c r="F778" s="215" t="s">
        <v>3001</v>
      </c>
      <c r="G778" s="217">
        <v>1</v>
      </c>
      <c r="H778" s="214">
        <v>1500</v>
      </c>
      <c r="I778" s="215" t="s">
        <v>4496</v>
      </c>
      <c r="J778" s="215" t="s">
        <v>4449</v>
      </c>
    </row>
    <row r="779" spans="2:10" ht="30" x14ac:dyDescent="0.25">
      <c r="B779" s="214">
        <v>772</v>
      </c>
      <c r="C779" s="215" t="s">
        <v>2790</v>
      </c>
      <c r="D779" s="215" t="s">
        <v>1451</v>
      </c>
      <c r="E779" s="217" t="s">
        <v>1451</v>
      </c>
      <c r="F779" s="215" t="s">
        <v>3001</v>
      </c>
      <c r="G779" s="217">
        <v>1</v>
      </c>
      <c r="H779" s="214">
        <v>2178</v>
      </c>
      <c r="I779" s="215" t="s">
        <v>4496</v>
      </c>
      <c r="J779" s="215" t="s">
        <v>4449</v>
      </c>
    </row>
    <row r="780" spans="2:10" ht="30" x14ac:dyDescent="0.25">
      <c r="B780" s="214">
        <v>773</v>
      </c>
      <c r="C780" s="215" t="s">
        <v>2791</v>
      </c>
      <c r="D780" s="215" t="s">
        <v>1451</v>
      </c>
      <c r="E780" s="217" t="s">
        <v>1451</v>
      </c>
      <c r="F780" s="215" t="s">
        <v>3001</v>
      </c>
      <c r="G780" s="217">
        <v>1</v>
      </c>
      <c r="H780" s="214">
        <v>2178</v>
      </c>
      <c r="I780" s="215" t="s">
        <v>4496</v>
      </c>
      <c r="J780" s="215" t="s">
        <v>4449</v>
      </c>
    </row>
    <row r="781" spans="2:10" ht="30" x14ac:dyDescent="0.25">
      <c r="B781" s="214">
        <v>774</v>
      </c>
      <c r="C781" s="215" t="s">
        <v>2792</v>
      </c>
      <c r="D781" s="215" t="s">
        <v>1451</v>
      </c>
      <c r="E781" s="217" t="s">
        <v>1451</v>
      </c>
      <c r="F781" s="215" t="s">
        <v>3001</v>
      </c>
      <c r="G781" s="217">
        <v>1</v>
      </c>
      <c r="H781" s="214">
        <v>21780</v>
      </c>
      <c r="I781" s="215" t="s">
        <v>4496</v>
      </c>
      <c r="J781" s="215" t="s">
        <v>4449</v>
      </c>
    </row>
    <row r="782" spans="2:10" ht="30" x14ac:dyDescent="0.25">
      <c r="B782" s="214">
        <v>775</v>
      </c>
      <c r="C782" s="215" t="s">
        <v>2793</v>
      </c>
      <c r="D782" s="215" t="s">
        <v>1451</v>
      </c>
      <c r="E782" s="217" t="s">
        <v>1451</v>
      </c>
      <c r="F782" s="215" t="s">
        <v>3001</v>
      </c>
      <c r="G782" s="217">
        <v>1</v>
      </c>
      <c r="H782" s="214">
        <v>2904</v>
      </c>
      <c r="I782" s="215" t="s">
        <v>4496</v>
      </c>
      <c r="J782" s="215" t="s">
        <v>4449</v>
      </c>
    </row>
    <row r="783" spans="2:10" ht="30" x14ac:dyDescent="0.25">
      <c r="B783" s="214">
        <v>776</v>
      </c>
      <c r="C783" s="215" t="s">
        <v>2794</v>
      </c>
      <c r="D783" s="215" t="s">
        <v>1451</v>
      </c>
      <c r="E783" s="217" t="s">
        <v>1451</v>
      </c>
      <c r="F783" s="215" t="s">
        <v>3001</v>
      </c>
      <c r="G783" s="217">
        <v>1</v>
      </c>
      <c r="H783" s="214">
        <v>1386</v>
      </c>
      <c r="I783" s="215" t="s">
        <v>4496</v>
      </c>
      <c r="J783" s="215" t="s">
        <v>4449</v>
      </c>
    </row>
    <row r="784" spans="2:10" ht="30" x14ac:dyDescent="0.25">
      <c r="B784" s="214">
        <v>777</v>
      </c>
      <c r="C784" s="215" t="s">
        <v>2795</v>
      </c>
      <c r="D784" s="215" t="s">
        <v>1451</v>
      </c>
      <c r="E784" s="217" t="s">
        <v>1451</v>
      </c>
      <c r="F784" s="215" t="s">
        <v>3001</v>
      </c>
      <c r="G784" s="217">
        <v>1</v>
      </c>
      <c r="H784" s="214">
        <v>1404</v>
      </c>
      <c r="I784" s="215" t="s">
        <v>4496</v>
      </c>
      <c r="J784" s="215" t="s">
        <v>4449</v>
      </c>
    </row>
    <row r="785" spans="2:10" ht="30" x14ac:dyDescent="0.25">
      <c r="B785" s="214">
        <v>778</v>
      </c>
      <c r="C785" s="215" t="s">
        <v>2796</v>
      </c>
      <c r="D785" s="215" t="s">
        <v>1451</v>
      </c>
      <c r="E785" s="217" t="s">
        <v>1451</v>
      </c>
      <c r="F785" s="215" t="s">
        <v>3001</v>
      </c>
      <c r="G785" s="217" t="s">
        <v>14</v>
      </c>
      <c r="H785" s="214">
        <v>6413</v>
      </c>
      <c r="I785" s="215" t="s">
        <v>4496</v>
      </c>
      <c r="J785" s="215" t="s">
        <v>4497</v>
      </c>
    </row>
    <row r="786" spans="2:10" ht="30" x14ac:dyDescent="0.25">
      <c r="B786" s="214">
        <v>779</v>
      </c>
      <c r="C786" s="215" t="s">
        <v>2797</v>
      </c>
      <c r="D786" s="215" t="s">
        <v>1451</v>
      </c>
      <c r="E786" s="217" t="s">
        <v>1451</v>
      </c>
      <c r="F786" s="215" t="s">
        <v>3001</v>
      </c>
      <c r="G786" s="217" t="s">
        <v>1451</v>
      </c>
      <c r="H786" s="214">
        <v>1424</v>
      </c>
      <c r="I786" s="215" t="s">
        <v>4496</v>
      </c>
      <c r="J786" s="215" t="s">
        <v>4449</v>
      </c>
    </row>
    <row r="787" spans="2:10" ht="30" x14ac:dyDescent="0.25">
      <c r="B787" s="214">
        <v>780</v>
      </c>
      <c r="C787" s="215" t="s">
        <v>2798</v>
      </c>
      <c r="D787" s="215" t="s">
        <v>1451</v>
      </c>
      <c r="E787" s="217" t="s">
        <v>2291</v>
      </c>
      <c r="F787" s="215" t="s">
        <v>209</v>
      </c>
      <c r="G787" s="217" t="s">
        <v>14</v>
      </c>
      <c r="H787" s="214">
        <v>6292</v>
      </c>
      <c r="I787" s="215" t="s">
        <v>4496</v>
      </c>
      <c r="J787" s="215" t="s">
        <v>4449</v>
      </c>
    </row>
    <row r="788" spans="2:10" ht="60" x14ac:dyDescent="0.25">
      <c r="B788" s="214">
        <v>781</v>
      </c>
      <c r="C788" s="215" t="s">
        <v>3004</v>
      </c>
      <c r="D788" s="215" t="s">
        <v>1451</v>
      </c>
      <c r="E788" s="217" t="s">
        <v>1451</v>
      </c>
      <c r="F788" s="215" t="s">
        <v>3001</v>
      </c>
      <c r="G788" s="217" t="s">
        <v>1451</v>
      </c>
      <c r="H788" s="214">
        <v>95000</v>
      </c>
      <c r="I788" s="215" t="s">
        <v>3005</v>
      </c>
      <c r="J788" s="215" t="s">
        <v>3006</v>
      </c>
    </row>
    <row r="789" spans="2:10" ht="45" x14ac:dyDescent="0.25">
      <c r="B789" s="214">
        <v>782</v>
      </c>
      <c r="C789" s="215" t="s">
        <v>3007</v>
      </c>
      <c r="D789" s="215" t="s">
        <v>1451</v>
      </c>
      <c r="E789" s="217" t="s">
        <v>1451</v>
      </c>
      <c r="F789" s="215" t="s">
        <v>3001</v>
      </c>
      <c r="G789" s="217" t="s">
        <v>1451</v>
      </c>
      <c r="H789" s="214">
        <v>30000</v>
      </c>
      <c r="I789" s="215" t="s">
        <v>3008</v>
      </c>
      <c r="J789" s="215" t="s">
        <v>3009</v>
      </c>
    </row>
    <row r="790" spans="2:10" ht="30" x14ac:dyDescent="0.25">
      <c r="B790" s="214">
        <v>783</v>
      </c>
      <c r="C790" s="215" t="s">
        <v>3010</v>
      </c>
      <c r="D790" s="215" t="s">
        <v>1451</v>
      </c>
      <c r="E790" s="217" t="s">
        <v>1451</v>
      </c>
      <c r="F790" s="215" t="s">
        <v>3001</v>
      </c>
      <c r="G790" s="217" t="s">
        <v>1451</v>
      </c>
      <c r="H790" s="214">
        <v>22000</v>
      </c>
      <c r="I790" s="215" t="s">
        <v>3008</v>
      </c>
      <c r="J790" s="215" t="s">
        <v>3011</v>
      </c>
    </row>
    <row r="791" spans="2:10" ht="60" x14ac:dyDescent="0.25">
      <c r="B791" s="214">
        <v>784</v>
      </c>
      <c r="C791" s="215" t="s">
        <v>3012</v>
      </c>
      <c r="D791" s="215" t="s">
        <v>1451</v>
      </c>
      <c r="E791" s="217" t="s">
        <v>1451</v>
      </c>
      <c r="F791" s="215" t="s">
        <v>3001</v>
      </c>
      <c r="G791" s="217" t="s">
        <v>1451</v>
      </c>
      <c r="H791" s="214">
        <v>54000</v>
      </c>
      <c r="I791" s="215" t="s">
        <v>3013</v>
      </c>
      <c r="J791" s="215" t="s">
        <v>3014</v>
      </c>
    </row>
    <row r="792" spans="2:10" ht="225" x14ac:dyDescent="0.25">
      <c r="B792" s="214">
        <v>785</v>
      </c>
      <c r="C792" s="215" t="s">
        <v>3015</v>
      </c>
      <c r="D792" s="215" t="s">
        <v>1310</v>
      </c>
      <c r="E792" s="217" t="s">
        <v>1813</v>
      </c>
      <c r="F792" s="215" t="s">
        <v>3001</v>
      </c>
      <c r="G792" s="217" t="s">
        <v>1451</v>
      </c>
      <c r="H792" s="214">
        <v>128000</v>
      </c>
      <c r="I792" s="215" t="s">
        <v>3016</v>
      </c>
      <c r="J792" s="215" t="s">
        <v>3017</v>
      </c>
    </row>
    <row r="793" spans="2:10" ht="45" x14ac:dyDescent="0.25">
      <c r="B793" s="214">
        <v>786</v>
      </c>
      <c r="C793" s="215" t="s">
        <v>3018</v>
      </c>
      <c r="D793" s="215" t="s">
        <v>1451</v>
      </c>
      <c r="E793" s="217" t="s">
        <v>1451</v>
      </c>
      <c r="F793" s="215" t="s">
        <v>2728</v>
      </c>
      <c r="G793" s="217" t="s">
        <v>2738</v>
      </c>
      <c r="H793" s="214">
        <v>2900</v>
      </c>
      <c r="I793" s="215" t="s">
        <v>2710</v>
      </c>
      <c r="J793" s="215" t="s">
        <v>3019</v>
      </c>
    </row>
    <row r="794" spans="2:10" ht="45" x14ac:dyDescent="0.25">
      <c r="B794" s="214">
        <v>787</v>
      </c>
      <c r="C794" s="215" t="s">
        <v>3042</v>
      </c>
      <c r="D794" s="215" t="s">
        <v>1451</v>
      </c>
      <c r="E794" s="217" t="s">
        <v>1451</v>
      </c>
      <c r="F794" s="215" t="s">
        <v>2728</v>
      </c>
      <c r="G794" s="217" t="s">
        <v>2738</v>
      </c>
      <c r="H794" s="214">
        <v>7000</v>
      </c>
      <c r="I794" s="215" t="s">
        <v>2710</v>
      </c>
      <c r="J794" s="215" t="s">
        <v>3043</v>
      </c>
    </row>
    <row r="795" spans="2:10" ht="45" x14ac:dyDescent="0.25">
      <c r="B795" s="214">
        <v>788</v>
      </c>
      <c r="C795" s="215" t="s">
        <v>3044</v>
      </c>
      <c r="D795" s="215" t="s">
        <v>1451</v>
      </c>
      <c r="E795" s="217" t="s">
        <v>1451</v>
      </c>
      <c r="F795" s="215" t="s">
        <v>2728</v>
      </c>
      <c r="G795" s="217" t="s">
        <v>14</v>
      </c>
      <c r="H795" s="214">
        <v>1400</v>
      </c>
      <c r="I795" s="215" t="s">
        <v>2710</v>
      </c>
      <c r="J795" s="215" t="s">
        <v>1451</v>
      </c>
    </row>
    <row r="796" spans="2:10" ht="45" x14ac:dyDescent="0.25">
      <c r="B796" s="214">
        <v>789</v>
      </c>
      <c r="C796" s="215" t="s">
        <v>3045</v>
      </c>
      <c r="D796" s="215" t="s">
        <v>1451</v>
      </c>
      <c r="E796" s="217" t="s">
        <v>1451</v>
      </c>
      <c r="F796" s="215" t="s">
        <v>2728</v>
      </c>
      <c r="G796" s="217" t="s">
        <v>2810</v>
      </c>
      <c r="H796" s="214">
        <v>6500</v>
      </c>
      <c r="I796" s="215" t="s">
        <v>2710</v>
      </c>
      <c r="J796" s="215" t="s">
        <v>3046</v>
      </c>
    </row>
    <row r="797" spans="2:10" ht="90" x14ac:dyDescent="0.25">
      <c r="B797" s="214">
        <v>790</v>
      </c>
      <c r="C797" s="215" t="s">
        <v>3047</v>
      </c>
      <c r="D797" s="215" t="s">
        <v>1328</v>
      </c>
      <c r="E797" s="217" t="s">
        <v>1797</v>
      </c>
      <c r="F797" s="215" t="s">
        <v>2728</v>
      </c>
      <c r="G797" s="217" t="s">
        <v>1451</v>
      </c>
      <c r="H797" s="214">
        <v>13000</v>
      </c>
      <c r="I797" s="215" t="s">
        <v>3048</v>
      </c>
      <c r="J797" s="215" t="s">
        <v>3049</v>
      </c>
    </row>
    <row r="798" spans="2:10" ht="45" x14ac:dyDescent="0.25">
      <c r="B798" s="214">
        <v>791</v>
      </c>
      <c r="C798" s="215" t="s">
        <v>2871</v>
      </c>
      <c r="D798" s="215" t="s">
        <v>1451</v>
      </c>
      <c r="E798" s="217" t="s">
        <v>1451</v>
      </c>
      <c r="F798" s="215" t="s">
        <v>2728</v>
      </c>
      <c r="G798" s="217" t="s">
        <v>14</v>
      </c>
      <c r="H798" s="214">
        <v>1000</v>
      </c>
      <c r="I798" s="215" t="s">
        <v>2710</v>
      </c>
      <c r="J798" s="215" t="s">
        <v>1451</v>
      </c>
    </row>
    <row r="799" spans="2:10" ht="135" x14ac:dyDescent="0.25">
      <c r="B799" s="214">
        <v>792</v>
      </c>
      <c r="C799" s="215" t="s">
        <v>2872</v>
      </c>
      <c r="D799" s="215" t="s">
        <v>1328</v>
      </c>
      <c r="E799" s="217" t="s">
        <v>1797</v>
      </c>
      <c r="F799" s="215" t="s">
        <v>2728</v>
      </c>
      <c r="G799" s="217" t="s">
        <v>2873</v>
      </c>
      <c r="H799" s="214">
        <v>27000</v>
      </c>
      <c r="I799" s="215" t="s">
        <v>2874</v>
      </c>
      <c r="J799" s="215" t="s">
        <v>2875</v>
      </c>
    </row>
    <row r="800" spans="2:10" ht="45" x14ac:dyDescent="0.25">
      <c r="B800" s="214">
        <v>793</v>
      </c>
      <c r="C800" s="215" t="s">
        <v>2743</v>
      </c>
      <c r="D800" s="215" t="s">
        <v>1451</v>
      </c>
      <c r="E800" s="217" t="s">
        <v>1451</v>
      </c>
      <c r="F800" s="215" t="s">
        <v>2728</v>
      </c>
      <c r="G800" s="217" t="s">
        <v>14</v>
      </c>
      <c r="H800" s="214">
        <v>5000</v>
      </c>
      <c r="I800" s="215" t="s">
        <v>2710</v>
      </c>
      <c r="J800" s="215" t="s">
        <v>1451</v>
      </c>
    </row>
    <row r="801" spans="2:10" ht="45" x14ac:dyDescent="0.25">
      <c r="B801" s="214">
        <v>794</v>
      </c>
      <c r="C801" s="215" t="s">
        <v>2744</v>
      </c>
      <c r="D801" s="215" t="s">
        <v>1451</v>
      </c>
      <c r="E801" s="217" t="s">
        <v>1451</v>
      </c>
      <c r="F801" s="215" t="s">
        <v>2728</v>
      </c>
      <c r="G801" s="217" t="s">
        <v>2745</v>
      </c>
      <c r="H801" s="214">
        <v>6000</v>
      </c>
      <c r="I801" s="215" t="s">
        <v>2710</v>
      </c>
      <c r="J801" s="215" t="s">
        <v>2746</v>
      </c>
    </row>
    <row r="802" spans="2:10" ht="60" x14ac:dyDescent="0.25">
      <c r="B802" s="214">
        <v>795</v>
      </c>
      <c r="C802" s="215" t="s">
        <v>2747</v>
      </c>
      <c r="D802" s="215" t="s">
        <v>1451</v>
      </c>
      <c r="E802" s="217" t="s">
        <v>1451</v>
      </c>
      <c r="F802" s="215" t="s">
        <v>2728</v>
      </c>
      <c r="G802" s="217" t="s">
        <v>1814</v>
      </c>
      <c r="H802" s="214">
        <v>10000</v>
      </c>
      <c r="I802" s="215" t="s">
        <v>2710</v>
      </c>
      <c r="J802" s="215" t="s">
        <v>2748</v>
      </c>
    </row>
    <row r="803" spans="2:10" ht="60" x14ac:dyDescent="0.25">
      <c r="B803" s="214">
        <v>796</v>
      </c>
      <c r="C803" s="215" t="s">
        <v>2749</v>
      </c>
      <c r="D803" s="215" t="s">
        <v>1451</v>
      </c>
      <c r="E803" s="217" t="s">
        <v>1451</v>
      </c>
      <c r="F803" s="215" t="s">
        <v>2728</v>
      </c>
      <c r="G803" s="217" t="s">
        <v>2750</v>
      </c>
      <c r="H803" s="214">
        <v>7000</v>
      </c>
      <c r="I803" s="215" t="s">
        <v>2710</v>
      </c>
      <c r="J803" s="215" t="s">
        <v>2751</v>
      </c>
    </row>
    <row r="804" spans="2:10" ht="45" x14ac:dyDescent="0.25">
      <c r="B804" s="214">
        <v>797</v>
      </c>
      <c r="C804" s="215" t="s">
        <v>3155</v>
      </c>
      <c r="D804" s="215" t="s">
        <v>1322</v>
      </c>
      <c r="E804" s="217" t="s">
        <v>1797</v>
      </c>
      <c r="F804" s="215" t="s">
        <v>3051</v>
      </c>
      <c r="G804" s="217" t="s">
        <v>14</v>
      </c>
      <c r="H804" s="214">
        <v>1720</v>
      </c>
      <c r="I804" s="215" t="s">
        <v>3156</v>
      </c>
      <c r="J804" s="215" t="s">
        <v>3157</v>
      </c>
    </row>
    <row r="805" spans="2:10" ht="60" x14ac:dyDescent="0.25">
      <c r="B805" s="214">
        <v>798</v>
      </c>
      <c r="C805" s="215" t="s">
        <v>3158</v>
      </c>
      <c r="D805" s="215" t="s">
        <v>1322</v>
      </c>
      <c r="E805" s="217" t="s">
        <v>1797</v>
      </c>
      <c r="F805" s="215" t="s">
        <v>3159</v>
      </c>
      <c r="G805" s="217" t="s">
        <v>14</v>
      </c>
      <c r="H805" s="214">
        <v>1147</v>
      </c>
      <c r="I805" s="215" t="s">
        <v>3156</v>
      </c>
      <c r="J805" s="215" t="s">
        <v>3064</v>
      </c>
    </row>
    <row r="806" spans="2:10" ht="30" x14ac:dyDescent="0.25">
      <c r="B806" s="214">
        <v>799</v>
      </c>
      <c r="C806" s="215" t="s">
        <v>3102</v>
      </c>
      <c r="D806" s="215" t="s">
        <v>1332</v>
      </c>
      <c r="E806" s="217" t="s">
        <v>1797</v>
      </c>
      <c r="F806" s="215" t="s">
        <v>3051</v>
      </c>
      <c r="G806" s="217" t="s">
        <v>14</v>
      </c>
      <c r="H806" s="214">
        <v>3500</v>
      </c>
      <c r="I806" s="215" t="s">
        <v>1451</v>
      </c>
      <c r="J806" s="215" t="s">
        <v>3103</v>
      </c>
    </row>
    <row r="807" spans="2:10" ht="45" x14ac:dyDescent="0.25">
      <c r="B807" s="214">
        <v>800</v>
      </c>
      <c r="C807" s="215" t="s">
        <v>3104</v>
      </c>
      <c r="D807" s="215" t="s">
        <v>1332</v>
      </c>
      <c r="E807" s="217" t="s">
        <v>1797</v>
      </c>
      <c r="F807" s="215" t="s">
        <v>3051</v>
      </c>
      <c r="G807" s="217" t="s">
        <v>14</v>
      </c>
      <c r="H807" s="214">
        <v>4759</v>
      </c>
      <c r="I807" s="215" t="s">
        <v>1451</v>
      </c>
      <c r="J807" s="215" t="s">
        <v>3105</v>
      </c>
    </row>
    <row r="808" spans="2:10" ht="30" x14ac:dyDescent="0.25">
      <c r="B808" s="214">
        <v>801</v>
      </c>
      <c r="C808" s="215" t="s">
        <v>3106</v>
      </c>
      <c r="D808" s="215" t="s">
        <v>1332</v>
      </c>
      <c r="E808" s="217" t="s">
        <v>1797</v>
      </c>
      <c r="F808" s="215" t="s">
        <v>3051</v>
      </c>
      <c r="G808" s="217" t="s">
        <v>14</v>
      </c>
      <c r="H808" s="214">
        <v>9000</v>
      </c>
      <c r="I808" s="215" t="s">
        <v>1451</v>
      </c>
      <c r="J808" s="215" t="s">
        <v>3107</v>
      </c>
    </row>
    <row r="809" spans="2:10" ht="60" x14ac:dyDescent="0.25">
      <c r="B809" s="214">
        <v>802</v>
      </c>
      <c r="C809" s="215" t="s">
        <v>3077</v>
      </c>
      <c r="D809" s="215" t="s">
        <v>1312</v>
      </c>
      <c r="E809" s="217" t="s">
        <v>1797</v>
      </c>
      <c r="F809" s="215" t="s">
        <v>3078</v>
      </c>
      <c r="G809" s="217" t="s">
        <v>14</v>
      </c>
      <c r="H809" s="214">
        <v>9999</v>
      </c>
      <c r="I809" s="215" t="s">
        <v>3079</v>
      </c>
      <c r="J809" s="215" t="s">
        <v>3080</v>
      </c>
    </row>
    <row r="810" spans="2:10" ht="60" x14ac:dyDescent="0.25">
      <c r="B810" s="214">
        <v>803</v>
      </c>
      <c r="C810" s="215" t="s">
        <v>3081</v>
      </c>
      <c r="D810" s="215" t="s">
        <v>1312</v>
      </c>
      <c r="E810" s="217" t="s">
        <v>1797</v>
      </c>
      <c r="F810" s="215" t="s">
        <v>3078</v>
      </c>
      <c r="G810" s="217" t="s">
        <v>14</v>
      </c>
      <c r="H810" s="214">
        <v>14995</v>
      </c>
      <c r="I810" s="215" t="s">
        <v>3079</v>
      </c>
      <c r="J810" s="215" t="s">
        <v>3080</v>
      </c>
    </row>
    <row r="811" spans="2:10" ht="60" x14ac:dyDescent="0.25">
      <c r="B811" s="214">
        <v>804</v>
      </c>
      <c r="C811" s="215" t="s">
        <v>3082</v>
      </c>
      <c r="D811" s="215" t="s">
        <v>1451</v>
      </c>
      <c r="E811" s="217" t="s">
        <v>1451</v>
      </c>
      <c r="F811" s="215" t="s">
        <v>3083</v>
      </c>
      <c r="G811" s="217" t="s">
        <v>14</v>
      </c>
      <c r="H811" s="214">
        <v>1500</v>
      </c>
      <c r="I811" s="215" t="s">
        <v>3079</v>
      </c>
      <c r="J811" s="215" t="s">
        <v>3080</v>
      </c>
    </row>
    <row r="812" spans="2:10" ht="60" x14ac:dyDescent="0.25">
      <c r="B812" s="214">
        <v>805</v>
      </c>
      <c r="C812" s="215" t="s">
        <v>3084</v>
      </c>
      <c r="D812" s="215" t="s">
        <v>1313</v>
      </c>
      <c r="E812" s="217" t="s">
        <v>1797</v>
      </c>
      <c r="F812" s="215" t="s">
        <v>3083</v>
      </c>
      <c r="G812" s="217" t="s">
        <v>14</v>
      </c>
      <c r="H812" s="214">
        <v>20623</v>
      </c>
      <c r="I812" s="215" t="s">
        <v>3079</v>
      </c>
      <c r="J812" s="215" t="s">
        <v>3080</v>
      </c>
    </row>
    <row r="813" spans="2:10" ht="60" x14ac:dyDescent="0.25">
      <c r="B813" s="214">
        <v>806</v>
      </c>
      <c r="C813" s="215" t="s">
        <v>3085</v>
      </c>
      <c r="D813" s="215" t="s">
        <v>1313</v>
      </c>
      <c r="E813" s="217" t="s">
        <v>1797</v>
      </c>
      <c r="F813" s="215" t="s">
        <v>3083</v>
      </c>
      <c r="G813" s="217" t="s">
        <v>14</v>
      </c>
      <c r="H813" s="214">
        <v>15999</v>
      </c>
      <c r="I813" s="215" t="s">
        <v>3079</v>
      </c>
      <c r="J813" s="215" t="s">
        <v>3080</v>
      </c>
    </row>
    <row r="814" spans="2:10" ht="60" x14ac:dyDescent="0.25">
      <c r="B814" s="214">
        <v>807</v>
      </c>
      <c r="C814" s="215" t="s">
        <v>3086</v>
      </c>
      <c r="D814" s="215" t="s">
        <v>1313</v>
      </c>
      <c r="E814" s="217" t="s">
        <v>1797</v>
      </c>
      <c r="F814" s="215" t="s">
        <v>3083</v>
      </c>
      <c r="G814" s="217" t="s">
        <v>14</v>
      </c>
      <c r="H814" s="214">
        <v>11923</v>
      </c>
      <c r="I814" s="215" t="s">
        <v>3079</v>
      </c>
      <c r="J814" s="215" t="s">
        <v>3080</v>
      </c>
    </row>
    <row r="815" spans="2:10" ht="75" x14ac:dyDescent="0.25">
      <c r="B815" s="214">
        <v>808</v>
      </c>
      <c r="C815" s="215" t="s">
        <v>3087</v>
      </c>
      <c r="D815" s="215" t="s">
        <v>1451</v>
      </c>
      <c r="E815" s="217" t="s">
        <v>1451</v>
      </c>
      <c r="F815" s="215" t="s">
        <v>3088</v>
      </c>
      <c r="G815" s="217" t="s">
        <v>1451</v>
      </c>
      <c r="H815" s="214">
        <v>2522</v>
      </c>
      <c r="I815" s="215" t="s">
        <v>3089</v>
      </c>
      <c r="J815" s="215" t="s">
        <v>3090</v>
      </c>
    </row>
    <row r="816" spans="2:10" ht="45" x14ac:dyDescent="0.25">
      <c r="B816" s="214">
        <v>809</v>
      </c>
      <c r="C816" s="215" t="s">
        <v>3091</v>
      </c>
      <c r="D816" s="215" t="s">
        <v>1451</v>
      </c>
      <c r="E816" s="217" t="s">
        <v>1451</v>
      </c>
      <c r="F816" s="215" t="s">
        <v>3088</v>
      </c>
      <c r="G816" s="217" t="s">
        <v>14</v>
      </c>
      <c r="H816" s="214">
        <v>2160</v>
      </c>
      <c r="I816" s="215" t="s">
        <v>3092</v>
      </c>
      <c r="J816" s="215" t="s">
        <v>3093</v>
      </c>
    </row>
    <row r="817" spans="2:10" ht="45" x14ac:dyDescent="0.25">
      <c r="B817" s="214">
        <v>810</v>
      </c>
      <c r="C817" s="215" t="s">
        <v>3094</v>
      </c>
      <c r="D817" s="215" t="s">
        <v>1451</v>
      </c>
      <c r="E817" s="217" t="s">
        <v>1451</v>
      </c>
      <c r="F817" s="215" t="s">
        <v>3088</v>
      </c>
      <c r="G817" s="217" t="s">
        <v>14</v>
      </c>
      <c r="H817" s="214">
        <v>8500</v>
      </c>
      <c r="I817" s="215" t="s">
        <v>3095</v>
      </c>
      <c r="J817" s="215" t="s">
        <v>3093</v>
      </c>
    </row>
    <row r="818" spans="2:10" ht="60" x14ac:dyDescent="0.25">
      <c r="B818" s="214">
        <v>811</v>
      </c>
      <c r="C818" s="215" t="s">
        <v>3096</v>
      </c>
      <c r="D818" s="215" t="s">
        <v>1451</v>
      </c>
      <c r="E818" s="217" t="s">
        <v>1451</v>
      </c>
      <c r="F818" s="215" t="s">
        <v>3088</v>
      </c>
      <c r="G818" s="217" t="s">
        <v>14</v>
      </c>
      <c r="H818" s="214">
        <v>3002</v>
      </c>
      <c r="I818" s="215" t="s">
        <v>3089</v>
      </c>
      <c r="J818" s="215" t="s">
        <v>3093</v>
      </c>
    </row>
    <row r="819" spans="2:10" ht="45" x14ac:dyDescent="0.25">
      <c r="B819" s="214">
        <v>812</v>
      </c>
      <c r="C819" s="215" t="s">
        <v>3097</v>
      </c>
      <c r="D819" s="215" t="s">
        <v>1451</v>
      </c>
      <c r="E819" s="217" t="s">
        <v>1451</v>
      </c>
      <c r="F819" s="215" t="s">
        <v>3088</v>
      </c>
      <c r="G819" s="217" t="s">
        <v>1451</v>
      </c>
      <c r="H819" s="214">
        <v>1111</v>
      </c>
      <c r="I819" s="215" t="s">
        <v>3095</v>
      </c>
      <c r="J819" s="215" t="s">
        <v>3093</v>
      </c>
    </row>
    <row r="820" spans="2:10" ht="45" x14ac:dyDescent="0.25">
      <c r="B820" s="214">
        <v>813</v>
      </c>
      <c r="C820" s="215" t="s">
        <v>3098</v>
      </c>
      <c r="D820" s="215" t="s">
        <v>1451</v>
      </c>
      <c r="E820" s="217" t="s">
        <v>1451</v>
      </c>
      <c r="F820" s="215" t="s">
        <v>3088</v>
      </c>
      <c r="G820" s="217" t="s">
        <v>14</v>
      </c>
      <c r="H820" s="214">
        <v>2418</v>
      </c>
      <c r="I820" s="215" t="s">
        <v>3095</v>
      </c>
      <c r="J820" s="215" t="s">
        <v>3093</v>
      </c>
    </row>
    <row r="821" spans="2:10" ht="45" x14ac:dyDescent="0.25">
      <c r="B821" s="214">
        <v>814</v>
      </c>
      <c r="C821" s="215" t="s">
        <v>3099</v>
      </c>
      <c r="D821" s="215" t="s">
        <v>1451</v>
      </c>
      <c r="E821" s="217" t="s">
        <v>1451</v>
      </c>
      <c r="F821" s="215" t="s">
        <v>3088</v>
      </c>
      <c r="G821" s="217" t="s">
        <v>14</v>
      </c>
      <c r="H821" s="214">
        <v>7200</v>
      </c>
      <c r="I821" s="215" t="s">
        <v>3092</v>
      </c>
      <c r="J821" s="215" t="s">
        <v>3093</v>
      </c>
    </row>
    <row r="822" spans="2:10" ht="45" x14ac:dyDescent="0.25">
      <c r="B822" s="214">
        <v>815</v>
      </c>
      <c r="C822" s="215" t="s">
        <v>3100</v>
      </c>
      <c r="D822" s="215" t="s">
        <v>1369</v>
      </c>
      <c r="E822" s="217" t="s">
        <v>1813</v>
      </c>
      <c r="F822" s="215" t="s">
        <v>3068</v>
      </c>
      <c r="G822" s="217" t="s">
        <v>1745</v>
      </c>
      <c r="H822" s="214">
        <v>6400</v>
      </c>
      <c r="I822" s="215" t="s">
        <v>3101</v>
      </c>
      <c r="J822" s="215" t="s">
        <v>1451</v>
      </c>
    </row>
    <row r="823" spans="2:10" ht="105" x14ac:dyDescent="0.25">
      <c r="B823" s="214">
        <v>816</v>
      </c>
      <c r="C823" s="215" t="s">
        <v>3160</v>
      </c>
      <c r="D823" s="215" t="s">
        <v>1320</v>
      </c>
      <c r="E823" s="217" t="s">
        <v>1797</v>
      </c>
      <c r="F823" s="215" t="s">
        <v>3161</v>
      </c>
      <c r="G823" s="217" t="s">
        <v>14</v>
      </c>
      <c r="H823" s="214">
        <v>2862</v>
      </c>
      <c r="I823" s="215" t="s">
        <v>3162</v>
      </c>
      <c r="J823" s="215" t="s">
        <v>3163</v>
      </c>
    </row>
    <row r="824" spans="2:10" ht="30" x14ac:dyDescent="0.25">
      <c r="B824" s="214">
        <v>817</v>
      </c>
      <c r="C824" s="215" t="s">
        <v>3164</v>
      </c>
      <c r="D824" s="215" t="s">
        <v>1332</v>
      </c>
      <c r="E824" s="217" t="s">
        <v>1797</v>
      </c>
      <c r="F824" s="215" t="s">
        <v>3051</v>
      </c>
      <c r="G824" s="217" t="s">
        <v>14</v>
      </c>
      <c r="H824" s="214">
        <v>1000</v>
      </c>
      <c r="I824" s="215" t="s">
        <v>3165</v>
      </c>
      <c r="J824" s="215" t="s">
        <v>3166</v>
      </c>
    </row>
    <row r="825" spans="2:10" ht="60" x14ac:dyDescent="0.25">
      <c r="B825" s="214">
        <v>818</v>
      </c>
      <c r="C825" s="215" t="s">
        <v>3137</v>
      </c>
      <c r="D825" s="215" t="s">
        <v>1312</v>
      </c>
      <c r="E825" s="217" t="s">
        <v>3138</v>
      </c>
      <c r="F825" s="215" t="s">
        <v>3139</v>
      </c>
      <c r="G825" s="217" t="s">
        <v>14</v>
      </c>
      <c r="H825" s="214">
        <v>14995</v>
      </c>
      <c r="I825" s="215" t="s">
        <v>3140</v>
      </c>
      <c r="J825" s="215" t="s">
        <v>3141</v>
      </c>
    </row>
    <row r="826" spans="2:10" ht="60" x14ac:dyDescent="0.25">
      <c r="B826" s="214">
        <v>819</v>
      </c>
      <c r="C826" s="215" t="s">
        <v>3142</v>
      </c>
      <c r="D826" s="215" t="s">
        <v>1313</v>
      </c>
      <c r="E826" s="217" t="s">
        <v>1797</v>
      </c>
      <c r="F826" s="215" t="s">
        <v>3139</v>
      </c>
      <c r="G826" s="217" t="s">
        <v>14</v>
      </c>
      <c r="H826" s="214">
        <v>934</v>
      </c>
      <c r="I826" s="215" t="s">
        <v>3143</v>
      </c>
      <c r="J826" s="215" t="s">
        <v>1451</v>
      </c>
    </row>
    <row r="827" spans="2:10" ht="255" x14ac:dyDescent="0.25">
      <c r="B827" s="214">
        <v>820</v>
      </c>
      <c r="C827" s="215" t="s">
        <v>3144</v>
      </c>
      <c r="D827" s="215" t="s">
        <v>1313</v>
      </c>
      <c r="E827" s="217" t="s">
        <v>1797</v>
      </c>
      <c r="F827" s="215" t="s">
        <v>3139</v>
      </c>
      <c r="G827" s="217" t="s">
        <v>14</v>
      </c>
      <c r="H827" s="214">
        <v>2350</v>
      </c>
      <c r="I827" s="215" t="s">
        <v>3143</v>
      </c>
      <c r="J827" s="215" t="s">
        <v>3145</v>
      </c>
    </row>
    <row r="828" spans="2:10" ht="45" x14ac:dyDescent="0.25">
      <c r="B828" s="214">
        <v>821</v>
      </c>
      <c r="C828" s="215" t="s">
        <v>3146</v>
      </c>
      <c r="D828" s="215" t="s">
        <v>1451</v>
      </c>
      <c r="E828" s="217" t="s">
        <v>1451</v>
      </c>
      <c r="F828" s="215" t="s">
        <v>3088</v>
      </c>
      <c r="G828" s="217" t="s">
        <v>1451</v>
      </c>
      <c r="H828" s="214">
        <v>2522</v>
      </c>
      <c r="I828" s="215" t="s">
        <v>3092</v>
      </c>
      <c r="J828" s="215" t="s">
        <v>3093</v>
      </c>
    </row>
    <row r="829" spans="2:10" ht="45" x14ac:dyDescent="0.25">
      <c r="B829" s="214">
        <v>822</v>
      </c>
      <c r="C829" s="215" t="s">
        <v>3147</v>
      </c>
      <c r="D829" s="215" t="s">
        <v>1451</v>
      </c>
      <c r="E829" s="217" t="s">
        <v>1451</v>
      </c>
      <c r="F829" s="215" t="s">
        <v>3088</v>
      </c>
      <c r="G829" s="217" t="s">
        <v>14</v>
      </c>
      <c r="H829" s="214">
        <v>2000</v>
      </c>
      <c r="I829" s="215" t="s">
        <v>3092</v>
      </c>
      <c r="J829" s="215" t="s">
        <v>3093</v>
      </c>
    </row>
    <row r="830" spans="2:10" x14ac:dyDescent="0.25">
      <c r="B830" s="214">
        <v>823</v>
      </c>
      <c r="C830" s="215" t="s">
        <v>3067</v>
      </c>
      <c r="D830" s="215" t="s">
        <v>1369</v>
      </c>
      <c r="E830" s="217" t="s">
        <v>1813</v>
      </c>
      <c r="F830" s="215" t="s">
        <v>3068</v>
      </c>
      <c r="G830" s="217" t="s">
        <v>14</v>
      </c>
      <c r="H830" s="214">
        <v>3025</v>
      </c>
      <c r="I830" s="215" t="s">
        <v>3069</v>
      </c>
      <c r="J830" s="215" t="s">
        <v>1451</v>
      </c>
    </row>
    <row r="831" spans="2:10" ht="30" x14ac:dyDescent="0.25">
      <c r="B831" s="214">
        <v>824</v>
      </c>
      <c r="C831" s="215" t="s">
        <v>3070</v>
      </c>
      <c r="D831" s="215" t="s">
        <v>3071</v>
      </c>
      <c r="E831" s="217" t="s">
        <v>1813</v>
      </c>
      <c r="F831" s="215" t="s">
        <v>3068</v>
      </c>
      <c r="G831" s="217" t="s">
        <v>14</v>
      </c>
      <c r="H831" s="214">
        <v>1610</v>
      </c>
      <c r="I831" s="215" t="s">
        <v>3069</v>
      </c>
      <c r="J831" s="215" t="s">
        <v>1451</v>
      </c>
    </row>
    <row r="832" spans="2:10" ht="30" x14ac:dyDescent="0.25">
      <c r="B832" s="214">
        <v>825</v>
      </c>
      <c r="C832" s="215" t="s">
        <v>3072</v>
      </c>
      <c r="D832" s="215" t="s">
        <v>3071</v>
      </c>
      <c r="E832" s="217" t="s">
        <v>1813</v>
      </c>
      <c r="F832" s="215" t="s">
        <v>3073</v>
      </c>
      <c r="G832" s="217" t="s">
        <v>1451</v>
      </c>
      <c r="H832" s="214">
        <v>4295</v>
      </c>
      <c r="I832" s="215" t="s">
        <v>3074</v>
      </c>
      <c r="J832" s="215" t="s">
        <v>1451</v>
      </c>
    </row>
    <row r="833" spans="2:10" ht="30" x14ac:dyDescent="0.25">
      <c r="B833" s="214">
        <v>826</v>
      </c>
      <c r="C833" s="215" t="s">
        <v>3075</v>
      </c>
      <c r="D833" s="215" t="s">
        <v>1332</v>
      </c>
      <c r="E833" s="217" t="s">
        <v>1813</v>
      </c>
      <c r="F833" s="215" t="s">
        <v>3076</v>
      </c>
      <c r="G833" s="217" t="s">
        <v>14</v>
      </c>
      <c r="H833" s="214">
        <v>108900</v>
      </c>
      <c r="I833" s="215" t="s">
        <v>1451</v>
      </c>
      <c r="J833" s="215" t="s">
        <v>1451</v>
      </c>
    </row>
    <row r="834" spans="2:10" ht="30" x14ac:dyDescent="0.25">
      <c r="B834" s="214">
        <v>827</v>
      </c>
      <c r="C834" s="215" t="s">
        <v>3148</v>
      </c>
      <c r="D834" s="215" t="s">
        <v>1360</v>
      </c>
      <c r="E834" s="217" t="s">
        <v>1813</v>
      </c>
      <c r="F834" s="215" t="s">
        <v>3149</v>
      </c>
      <c r="G834" s="217" t="s">
        <v>14</v>
      </c>
      <c r="H834" s="214">
        <v>2079</v>
      </c>
      <c r="I834" s="215" t="s">
        <v>3150</v>
      </c>
      <c r="J834" s="215" t="s">
        <v>1451</v>
      </c>
    </row>
    <row r="835" spans="2:10" ht="30" x14ac:dyDescent="0.25">
      <c r="B835" s="214">
        <v>828</v>
      </c>
      <c r="C835" s="215" t="s">
        <v>3151</v>
      </c>
      <c r="D835" s="215" t="s">
        <v>1360</v>
      </c>
      <c r="E835" s="217" t="s">
        <v>1797</v>
      </c>
      <c r="F835" s="215" t="s">
        <v>3149</v>
      </c>
      <c r="G835" s="217" t="s">
        <v>14</v>
      </c>
      <c r="H835" s="214">
        <v>2066</v>
      </c>
      <c r="I835" s="215" t="s">
        <v>3150</v>
      </c>
      <c r="J835" s="215" t="s">
        <v>1451</v>
      </c>
    </row>
    <row r="836" spans="2:10" ht="45" x14ac:dyDescent="0.25">
      <c r="B836" s="214">
        <v>829</v>
      </c>
      <c r="C836" s="215" t="s">
        <v>3152</v>
      </c>
      <c r="D836" s="215" t="s">
        <v>1360</v>
      </c>
      <c r="E836" s="217" t="s">
        <v>1813</v>
      </c>
      <c r="F836" s="215" t="s">
        <v>3051</v>
      </c>
      <c r="G836" s="217" t="s">
        <v>14</v>
      </c>
      <c r="H836" s="214">
        <v>3939</v>
      </c>
      <c r="I836" s="215" t="s">
        <v>3150</v>
      </c>
      <c r="J836" s="215" t="s">
        <v>1451</v>
      </c>
    </row>
    <row r="837" spans="2:10" ht="30" x14ac:dyDescent="0.25">
      <c r="B837" s="214">
        <v>830</v>
      </c>
      <c r="C837" s="215" t="s">
        <v>3153</v>
      </c>
      <c r="D837" s="215" t="s">
        <v>1360</v>
      </c>
      <c r="E837" s="217" t="s">
        <v>1813</v>
      </c>
      <c r="F837" s="215" t="s">
        <v>3051</v>
      </c>
      <c r="G837" s="217" t="s">
        <v>14</v>
      </c>
      <c r="H837" s="214">
        <v>5897</v>
      </c>
      <c r="I837" s="215" t="s">
        <v>3154</v>
      </c>
      <c r="J837" s="215" t="s">
        <v>1451</v>
      </c>
    </row>
    <row r="838" spans="2:10" ht="60" x14ac:dyDescent="0.25">
      <c r="B838" s="214">
        <v>831</v>
      </c>
      <c r="C838" s="215" t="s">
        <v>3167</v>
      </c>
      <c r="D838" s="215" t="s">
        <v>1332</v>
      </c>
      <c r="E838" s="217" t="s">
        <v>1797</v>
      </c>
      <c r="F838" s="215" t="s">
        <v>3051</v>
      </c>
      <c r="G838" s="217" t="s">
        <v>12</v>
      </c>
      <c r="H838" s="214">
        <v>1550</v>
      </c>
      <c r="I838" s="215" t="s">
        <v>3165</v>
      </c>
      <c r="J838" s="215" t="s">
        <v>3166</v>
      </c>
    </row>
    <row r="839" spans="2:10" ht="90" x14ac:dyDescent="0.25">
      <c r="B839" s="214">
        <v>832</v>
      </c>
      <c r="C839" s="215" t="s">
        <v>3168</v>
      </c>
      <c r="D839" s="215" t="s">
        <v>1332</v>
      </c>
      <c r="E839" s="217" t="s">
        <v>1797</v>
      </c>
      <c r="F839" s="215" t="s">
        <v>3051</v>
      </c>
      <c r="G839" s="217" t="s">
        <v>14</v>
      </c>
      <c r="H839" s="214">
        <v>2395</v>
      </c>
      <c r="I839" s="215" t="s">
        <v>3165</v>
      </c>
      <c r="J839" s="215" t="s">
        <v>3166</v>
      </c>
    </row>
    <row r="840" spans="2:10" ht="30" x14ac:dyDescent="0.25">
      <c r="B840" s="214">
        <v>833</v>
      </c>
      <c r="C840" s="215" t="s">
        <v>3169</v>
      </c>
      <c r="D840" s="215" t="s">
        <v>1332</v>
      </c>
      <c r="E840" s="217" t="s">
        <v>1797</v>
      </c>
      <c r="F840" s="215" t="s">
        <v>3109</v>
      </c>
      <c r="G840" s="217" t="s">
        <v>14</v>
      </c>
      <c r="H840" s="214">
        <v>2236</v>
      </c>
      <c r="I840" s="215" t="s">
        <v>3170</v>
      </c>
      <c r="J840" s="215" t="s">
        <v>3171</v>
      </c>
    </row>
    <row r="841" spans="2:10" ht="60" x14ac:dyDescent="0.25">
      <c r="B841" s="214">
        <v>834</v>
      </c>
      <c r="C841" s="215" t="s">
        <v>3172</v>
      </c>
      <c r="D841" s="215" t="s">
        <v>1332</v>
      </c>
      <c r="E841" s="217" t="s">
        <v>1797</v>
      </c>
      <c r="F841" s="215" t="s">
        <v>3109</v>
      </c>
      <c r="G841" s="217" t="s">
        <v>14</v>
      </c>
      <c r="H841" s="214">
        <v>3000</v>
      </c>
      <c r="I841" s="215" t="s">
        <v>3173</v>
      </c>
      <c r="J841" s="215" t="s">
        <v>3174</v>
      </c>
    </row>
    <row r="842" spans="2:10" ht="60" x14ac:dyDescent="0.25">
      <c r="B842" s="214">
        <v>835</v>
      </c>
      <c r="C842" s="215" t="s">
        <v>3175</v>
      </c>
      <c r="D842" s="215" t="s">
        <v>1332</v>
      </c>
      <c r="E842" s="217" t="s">
        <v>1797</v>
      </c>
      <c r="F842" s="215" t="s">
        <v>3109</v>
      </c>
      <c r="G842" s="217" t="s">
        <v>12</v>
      </c>
      <c r="H842" s="214">
        <v>13476</v>
      </c>
      <c r="I842" s="215" t="s">
        <v>3173</v>
      </c>
      <c r="J842" s="215" t="s">
        <v>3176</v>
      </c>
    </row>
    <row r="843" spans="2:10" ht="30" x14ac:dyDescent="0.25">
      <c r="B843" s="214">
        <v>836</v>
      </c>
      <c r="C843" s="215" t="s">
        <v>3177</v>
      </c>
      <c r="D843" s="215" t="s">
        <v>1332</v>
      </c>
      <c r="E843" s="217" t="s">
        <v>1797</v>
      </c>
      <c r="F843" s="215" t="s">
        <v>3051</v>
      </c>
      <c r="G843" s="217" t="s">
        <v>14</v>
      </c>
      <c r="H843" s="214">
        <v>4300</v>
      </c>
      <c r="I843" s="215" t="s">
        <v>3110</v>
      </c>
      <c r="J843" s="215" t="s">
        <v>3111</v>
      </c>
    </row>
    <row r="844" spans="2:10" ht="30" x14ac:dyDescent="0.25">
      <c r="B844" s="214">
        <v>837</v>
      </c>
      <c r="C844" s="215" t="s">
        <v>3108</v>
      </c>
      <c r="D844" s="215" t="s">
        <v>1332</v>
      </c>
      <c r="E844" s="217" t="s">
        <v>1797</v>
      </c>
      <c r="F844" s="215" t="s">
        <v>3109</v>
      </c>
      <c r="G844" s="217" t="s">
        <v>14</v>
      </c>
      <c r="H844" s="214">
        <v>11495</v>
      </c>
      <c r="I844" s="215" t="s">
        <v>3110</v>
      </c>
      <c r="J844" s="215" t="s">
        <v>3111</v>
      </c>
    </row>
    <row r="845" spans="2:10" ht="45" x14ac:dyDescent="0.25">
      <c r="B845" s="214">
        <v>838</v>
      </c>
      <c r="C845" s="215" t="s">
        <v>3112</v>
      </c>
      <c r="D845" s="215" t="s">
        <v>1332</v>
      </c>
      <c r="E845" s="217" t="s">
        <v>1797</v>
      </c>
      <c r="F845" s="215" t="s">
        <v>3109</v>
      </c>
      <c r="G845" s="217" t="s">
        <v>14</v>
      </c>
      <c r="H845" s="214">
        <v>4759</v>
      </c>
      <c r="I845" s="215" t="s">
        <v>3110</v>
      </c>
      <c r="J845" s="215" t="s">
        <v>3111</v>
      </c>
    </row>
    <row r="846" spans="2:10" ht="30" x14ac:dyDescent="0.25">
      <c r="B846" s="214">
        <v>839</v>
      </c>
      <c r="C846" s="215" t="s">
        <v>3113</v>
      </c>
      <c r="D846" s="215" t="s">
        <v>1332</v>
      </c>
      <c r="E846" s="217" t="s">
        <v>1797</v>
      </c>
      <c r="F846" s="215" t="s">
        <v>3109</v>
      </c>
      <c r="G846" s="217" t="s">
        <v>14</v>
      </c>
      <c r="H846" s="214">
        <v>11045</v>
      </c>
      <c r="I846" s="215" t="s">
        <v>3110</v>
      </c>
      <c r="J846" s="215" t="s">
        <v>3111</v>
      </c>
    </row>
    <row r="847" spans="2:10" ht="30" x14ac:dyDescent="0.25">
      <c r="B847" s="214">
        <v>840</v>
      </c>
      <c r="C847" s="215" t="s">
        <v>3114</v>
      </c>
      <c r="D847" s="215" t="s">
        <v>1332</v>
      </c>
      <c r="E847" s="217" t="s">
        <v>1797</v>
      </c>
      <c r="F847" s="215" t="s">
        <v>3051</v>
      </c>
      <c r="G847" s="217" t="s">
        <v>14</v>
      </c>
      <c r="H847" s="214">
        <v>12000</v>
      </c>
      <c r="I847" s="215" t="s">
        <v>3115</v>
      </c>
      <c r="J847" s="215" t="s">
        <v>3116</v>
      </c>
    </row>
    <row r="848" spans="2:10" ht="45" x14ac:dyDescent="0.25">
      <c r="B848" s="214">
        <v>841</v>
      </c>
      <c r="C848" s="215" t="s">
        <v>3117</v>
      </c>
      <c r="D848" s="215" t="s">
        <v>1332</v>
      </c>
      <c r="E848" s="217" t="s">
        <v>1797</v>
      </c>
      <c r="F848" s="215" t="s">
        <v>3109</v>
      </c>
      <c r="G848" s="217" t="s">
        <v>14</v>
      </c>
      <c r="H848" s="214">
        <v>11560</v>
      </c>
      <c r="I848" s="215" t="s">
        <v>3115</v>
      </c>
      <c r="J848" s="215" t="s">
        <v>3116</v>
      </c>
    </row>
    <row r="849" spans="2:10" ht="45" x14ac:dyDescent="0.25">
      <c r="B849" s="214">
        <v>842</v>
      </c>
      <c r="C849" s="215" t="s">
        <v>3118</v>
      </c>
      <c r="D849" s="215" t="s">
        <v>1332</v>
      </c>
      <c r="E849" s="217" t="s">
        <v>1797</v>
      </c>
      <c r="F849" s="215" t="s">
        <v>3109</v>
      </c>
      <c r="G849" s="217" t="s">
        <v>14</v>
      </c>
      <c r="H849" s="214">
        <v>2560</v>
      </c>
      <c r="I849" s="215" t="s">
        <v>3115</v>
      </c>
      <c r="J849" s="215" t="s">
        <v>3116</v>
      </c>
    </row>
    <row r="850" spans="2:10" ht="45" x14ac:dyDescent="0.25">
      <c r="B850" s="214">
        <v>843</v>
      </c>
      <c r="C850" s="215" t="s">
        <v>3119</v>
      </c>
      <c r="D850" s="215" t="s">
        <v>1332</v>
      </c>
      <c r="E850" s="217" t="s">
        <v>1797</v>
      </c>
      <c r="F850" s="215" t="s">
        <v>3109</v>
      </c>
      <c r="G850" s="217" t="s">
        <v>14</v>
      </c>
      <c r="H850" s="214">
        <v>10900</v>
      </c>
      <c r="I850" s="215" t="s">
        <v>3115</v>
      </c>
      <c r="J850" s="215" t="s">
        <v>3116</v>
      </c>
    </row>
    <row r="851" spans="2:10" ht="240" x14ac:dyDescent="0.25">
      <c r="B851" s="214">
        <v>844</v>
      </c>
      <c r="C851" s="215" t="s">
        <v>3120</v>
      </c>
      <c r="D851" s="215" t="s">
        <v>1332</v>
      </c>
      <c r="E851" s="217" t="s">
        <v>1797</v>
      </c>
      <c r="F851" s="215" t="s">
        <v>3121</v>
      </c>
      <c r="G851" s="217" t="s">
        <v>14</v>
      </c>
      <c r="H851" s="214">
        <v>7290</v>
      </c>
      <c r="I851" s="215" t="s">
        <v>3122</v>
      </c>
      <c r="J851" s="215" t="s">
        <v>3123</v>
      </c>
    </row>
    <row r="852" spans="2:10" ht="90" x14ac:dyDescent="0.25">
      <c r="B852" s="214">
        <v>845</v>
      </c>
      <c r="C852" s="215" t="s">
        <v>3124</v>
      </c>
      <c r="D852" s="215" t="s">
        <v>1332</v>
      </c>
      <c r="E852" s="217" t="s">
        <v>1797</v>
      </c>
      <c r="F852" s="215" t="s">
        <v>3121</v>
      </c>
      <c r="G852" s="217" t="s">
        <v>14</v>
      </c>
      <c r="H852" s="214">
        <v>3450</v>
      </c>
      <c r="I852" s="215" t="s">
        <v>3122</v>
      </c>
      <c r="J852" s="215" t="s">
        <v>3125</v>
      </c>
    </row>
    <row r="853" spans="2:10" ht="45" x14ac:dyDescent="0.25">
      <c r="B853" s="214">
        <v>846</v>
      </c>
      <c r="C853" s="215" t="s">
        <v>3126</v>
      </c>
      <c r="D853" s="215" t="s">
        <v>1322</v>
      </c>
      <c r="E853" s="217" t="s">
        <v>1797</v>
      </c>
      <c r="F853" s="215" t="s">
        <v>3051</v>
      </c>
      <c r="G853" s="217" t="s">
        <v>14</v>
      </c>
      <c r="H853" s="214">
        <v>2708</v>
      </c>
      <c r="I853" s="215" t="s">
        <v>3127</v>
      </c>
      <c r="J853" s="215" t="s">
        <v>3064</v>
      </c>
    </row>
    <row r="854" spans="2:10" ht="90" x14ac:dyDescent="0.25">
      <c r="B854" s="214">
        <v>847</v>
      </c>
      <c r="C854" s="215" t="s">
        <v>3128</v>
      </c>
      <c r="D854" s="215" t="s">
        <v>1451</v>
      </c>
      <c r="E854" s="217" t="s">
        <v>1451</v>
      </c>
      <c r="F854" s="215" t="s">
        <v>3083</v>
      </c>
      <c r="G854" s="217" t="s">
        <v>14</v>
      </c>
      <c r="H854" s="214">
        <v>16000</v>
      </c>
      <c r="I854" s="215" t="s">
        <v>3129</v>
      </c>
      <c r="J854" s="215" t="s">
        <v>1451</v>
      </c>
    </row>
    <row r="855" spans="2:10" ht="30" x14ac:dyDescent="0.25">
      <c r="B855" s="214">
        <v>848</v>
      </c>
      <c r="C855" s="215" t="s">
        <v>3130</v>
      </c>
      <c r="D855" s="215" t="s">
        <v>1451</v>
      </c>
      <c r="E855" s="217" t="s">
        <v>1451</v>
      </c>
      <c r="F855" s="215" t="s">
        <v>3083</v>
      </c>
      <c r="G855" s="217" t="s">
        <v>12</v>
      </c>
      <c r="H855" s="214">
        <v>4000</v>
      </c>
      <c r="I855" s="215" t="s">
        <v>3129</v>
      </c>
      <c r="J855" s="215" t="s">
        <v>1451</v>
      </c>
    </row>
    <row r="856" spans="2:10" ht="30" x14ac:dyDescent="0.25">
      <c r="B856" s="214">
        <v>849</v>
      </c>
      <c r="C856" s="215" t="s">
        <v>3131</v>
      </c>
      <c r="D856" s="215" t="s">
        <v>1451</v>
      </c>
      <c r="E856" s="217" t="s">
        <v>1451</v>
      </c>
      <c r="F856" s="215" t="s">
        <v>3083</v>
      </c>
      <c r="G856" s="217" t="s">
        <v>809</v>
      </c>
      <c r="H856" s="214">
        <v>1000</v>
      </c>
      <c r="I856" s="215" t="s">
        <v>3129</v>
      </c>
      <c r="J856" s="215" t="s">
        <v>1451</v>
      </c>
    </row>
    <row r="857" spans="2:10" ht="30" x14ac:dyDescent="0.25">
      <c r="B857" s="214">
        <v>850</v>
      </c>
      <c r="C857" s="215" t="s">
        <v>3132</v>
      </c>
      <c r="D857" s="215" t="s">
        <v>1321</v>
      </c>
      <c r="E857" s="217" t="s">
        <v>1797</v>
      </c>
      <c r="F857" s="215" t="s">
        <v>3051</v>
      </c>
      <c r="G857" s="217" t="s">
        <v>14</v>
      </c>
      <c r="H857" s="214">
        <v>2800</v>
      </c>
      <c r="I857" s="215" t="s">
        <v>3133</v>
      </c>
      <c r="J857" s="215" t="s">
        <v>3134</v>
      </c>
    </row>
    <row r="858" spans="2:10" ht="45" x14ac:dyDescent="0.25">
      <c r="B858" s="214">
        <v>851</v>
      </c>
      <c r="C858" s="215" t="s">
        <v>3135</v>
      </c>
      <c r="D858" s="215" t="s">
        <v>1451</v>
      </c>
      <c r="E858" s="217" t="s">
        <v>1451</v>
      </c>
      <c r="F858" s="215" t="s">
        <v>3051</v>
      </c>
      <c r="G858" s="217" t="s">
        <v>14</v>
      </c>
      <c r="H858" s="214">
        <v>17000</v>
      </c>
      <c r="I858" s="215" t="s">
        <v>3052</v>
      </c>
      <c r="J858" s="215" t="s">
        <v>3055</v>
      </c>
    </row>
    <row r="859" spans="2:10" ht="45" x14ac:dyDescent="0.25">
      <c r="B859" s="214">
        <v>852</v>
      </c>
      <c r="C859" s="215" t="s">
        <v>3136</v>
      </c>
      <c r="D859" s="215" t="s">
        <v>1451</v>
      </c>
      <c r="E859" s="217" t="s">
        <v>1451</v>
      </c>
      <c r="F859" s="215" t="s">
        <v>3051</v>
      </c>
      <c r="G859" s="217" t="s">
        <v>14</v>
      </c>
      <c r="H859" s="214">
        <v>17000</v>
      </c>
      <c r="I859" s="215" t="s">
        <v>3052</v>
      </c>
      <c r="J859" s="215" t="s">
        <v>3055</v>
      </c>
    </row>
    <row r="860" spans="2:10" ht="150" x14ac:dyDescent="0.25">
      <c r="B860" s="214">
        <v>853</v>
      </c>
      <c r="C860" s="215" t="s">
        <v>3050</v>
      </c>
      <c r="D860" s="215" t="s">
        <v>1451</v>
      </c>
      <c r="E860" s="217" t="s">
        <v>1451</v>
      </c>
      <c r="F860" s="215" t="s">
        <v>3051</v>
      </c>
      <c r="G860" s="217" t="s">
        <v>14</v>
      </c>
      <c r="H860" s="214">
        <v>12000</v>
      </c>
      <c r="I860" s="215" t="s">
        <v>3052</v>
      </c>
      <c r="J860" s="215" t="s">
        <v>3053</v>
      </c>
    </row>
    <row r="861" spans="2:10" ht="45" x14ac:dyDescent="0.25">
      <c r="B861" s="214">
        <v>854</v>
      </c>
      <c r="C861" s="215" t="s">
        <v>3054</v>
      </c>
      <c r="D861" s="215" t="s">
        <v>1451</v>
      </c>
      <c r="E861" s="217" t="s">
        <v>1451</v>
      </c>
      <c r="F861" s="215" t="s">
        <v>3051</v>
      </c>
      <c r="G861" s="217" t="s">
        <v>14</v>
      </c>
      <c r="H861" s="214">
        <v>6000</v>
      </c>
      <c r="I861" s="215" t="s">
        <v>3052</v>
      </c>
      <c r="J861" s="215" t="s">
        <v>3055</v>
      </c>
    </row>
    <row r="862" spans="2:10" ht="45" x14ac:dyDescent="0.25">
      <c r="B862" s="214">
        <v>855</v>
      </c>
      <c r="C862" s="215" t="s">
        <v>3056</v>
      </c>
      <c r="D862" s="215" t="s">
        <v>1451</v>
      </c>
      <c r="E862" s="217" t="s">
        <v>1451</v>
      </c>
      <c r="F862" s="215" t="s">
        <v>3051</v>
      </c>
      <c r="G862" s="217" t="s">
        <v>14</v>
      </c>
      <c r="H862" s="214">
        <v>2700</v>
      </c>
      <c r="I862" s="215" t="s">
        <v>3052</v>
      </c>
      <c r="J862" s="215" t="s">
        <v>3055</v>
      </c>
    </row>
    <row r="863" spans="2:10" ht="45" x14ac:dyDescent="0.25">
      <c r="B863" s="214">
        <v>856</v>
      </c>
      <c r="C863" s="215" t="s">
        <v>3057</v>
      </c>
      <c r="D863" s="215" t="s">
        <v>1451</v>
      </c>
      <c r="E863" s="217" t="s">
        <v>1451</v>
      </c>
      <c r="F863" s="215" t="s">
        <v>3051</v>
      </c>
      <c r="G863" s="217" t="s">
        <v>14</v>
      </c>
      <c r="H863" s="214">
        <v>76000</v>
      </c>
      <c r="I863" s="215" t="s">
        <v>3052</v>
      </c>
      <c r="J863" s="215" t="s">
        <v>3055</v>
      </c>
    </row>
    <row r="864" spans="2:10" ht="45" x14ac:dyDescent="0.25">
      <c r="B864" s="214">
        <v>857</v>
      </c>
      <c r="C864" s="215" t="s">
        <v>3058</v>
      </c>
      <c r="D864" s="215" t="s">
        <v>1451</v>
      </c>
      <c r="E864" s="217" t="s">
        <v>1451</v>
      </c>
      <c r="F864" s="215" t="s">
        <v>3051</v>
      </c>
      <c r="G864" s="217" t="s">
        <v>14</v>
      </c>
      <c r="H864" s="214">
        <v>30000</v>
      </c>
      <c r="I864" s="215" t="s">
        <v>3052</v>
      </c>
      <c r="J864" s="215" t="s">
        <v>3055</v>
      </c>
    </row>
    <row r="865" spans="2:10" ht="45" x14ac:dyDescent="0.25">
      <c r="B865" s="214">
        <v>858</v>
      </c>
      <c r="C865" s="215" t="s">
        <v>3059</v>
      </c>
      <c r="D865" s="215" t="s">
        <v>1451</v>
      </c>
      <c r="E865" s="217" t="s">
        <v>1451</v>
      </c>
      <c r="F865" s="215" t="s">
        <v>3051</v>
      </c>
      <c r="G865" s="217" t="s">
        <v>14</v>
      </c>
      <c r="H865" s="214">
        <v>3500</v>
      </c>
      <c r="I865" s="215" t="s">
        <v>3052</v>
      </c>
      <c r="J865" s="215" t="s">
        <v>3055</v>
      </c>
    </row>
    <row r="866" spans="2:10" ht="60" x14ac:dyDescent="0.25">
      <c r="B866" s="214">
        <v>859</v>
      </c>
      <c r="C866" s="215" t="s">
        <v>3060</v>
      </c>
      <c r="D866" s="215" t="s">
        <v>1451</v>
      </c>
      <c r="E866" s="217" t="s">
        <v>1451</v>
      </c>
      <c r="F866" s="215" t="s">
        <v>3051</v>
      </c>
      <c r="G866" s="217" t="s">
        <v>14</v>
      </c>
      <c r="H866" s="214">
        <v>18000</v>
      </c>
      <c r="I866" s="215" t="s">
        <v>3052</v>
      </c>
      <c r="J866" s="215" t="s">
        <v>3055</v>
      </c>
    </row>
    <row r="867" spans="2:10" ht="45" x14ac:dyDescent="0.25">
      <c r="B867" s="214">
        <v>860</v>
      </c>
      <c r="C867" s="215" t="s">
        <v>3061</v>
      </c>
      <c r="D867" s="215" t="s">
        <v>1451</v>
      </c>
      <c r="E867" s="217" t="s">
        <v>1451</v>
      </c>
      <c r="F867" s="215" t="s">
        <v>3051</v>
      </c>
      <c r="G867" s="217" t="s">
        <v>14</v>
      </c>
      <c r="H867" s="214">
        <v>14000</v>
      </c>
      <c r="I867" s="215" t="s">
        <v>3052</v>
      </c>
      <c r="J867" s="215" t="s">
        <v>3055</v>
      </c>
    </row>
    <row r="868" spans="2:10" ht="45" x14ac:dyDescent="0.25">
      <c r="B868" s="214">
        <v>861</v>
      </c>
      <c r="C868" s="215" t="s">
        <v>3062</v>
      </c>
      <c r="D868" s="215" t="s">
        <v>1322</v>
      </c>
      <c r="E868" s="217" t="s">
        <v>1797</v>
      </c>
      <c r="F868" s="215" t="s">
        <v>3051</v>
      </c>
      <c r="G868" s="217" t="s">
        <v>14</v>
      </c>
      <c r="H868" s="214">
        <v>15634</v>
      </c>
      <c r="I868" s="215" t="s">
        <v>3063</v>
      </c>
      <c r="J868" s="215" t="s">
        <v>3064</v>
      </c>
    </row>
    <row r="869" spans="2:10" ht="45" x14ac:dyDescent="0.25">
      <c r="B869" s="214">
        <v>862</v>
      </c>
      <c r="C869" s="215" t="s">
        <v>3065</v>
      </c>
      <c r="D869" s="215" t="s">
        <v>1322</v>
      </c>
      <c r="E869" s="217" t="s">
        <v>1797</v>
      </c>
      <c r="F869" s="215" t="s">
        <v>3051</v>
      </c>
      <c r="G869" s="217" t="s">
        <v>14</v>
      </c>
      <c r="H869" s="214">
        <v>1124</v>
      </c>
      <c r="I869" s="215" t="s">
        <v>3063</v>
      </c>
      <c r="J869" s="215" t="s">
        <v>3064</v>
      </c>
    </row>
    <row r="870" spans="2:10" ht="45" x14ac:dyDescent="0.25">
      <c r="B870" s="214">
        <v>863</v>
      </c>
      <c r="C870" s="215" t="s">
        <v>3066</v>
      </c>
      <c r="D870" s="215" t="s">
        <v>1322</v>
      </c>
      <c r="E870" s="217" t="s">
        <v>1797</v>
      </c>
      <c r="F870" s="215" t="s">
        <v>3051</v>
      </c>
      <c r="G870" s="217" t="s">
        <v>14</v>
      </c>
      <c r="H870" s="214">
        <v>1478</v>
      </c>
      <c r="I870" s="215" t="s">
        <v>3063</v>
      </c>
      <c r="J870" s="215" t="s">
        <v>3064</v>
      </c>
    </row>
    <row r="871" spans="2:10" ht="30" x14ac:dyDescent="0.25">
      <c r="B871" s="214">
        <v>864</v>
      </c>
      <c r="C871" s="215" t="s">
        <v>3178</v>
      </c>
      <c r="D871" s="215" t="s">
        <v>1369</v>
      </c>
      <c r="E871" s="217" t="s">
        <v>1797</v>
      </c>
      <c r="F871" s="215" t="s">
        <v>3179</v>
      </c>
      <c r="G871" s="217" t="s">
        <v>14</v>
      </c>
      <c r="H871" s="214">
        <v>3074</v>
      </c>
      <c r="I871" s="215" t="s">
        <v>1451</v>
      </c>
      <c r="J871" s="215" t="s">
        <v>1451</v>
      </c>
    </row>
    <row r="872" spans="2:10" ht="30" x14ac:dyDescent="0.25">
      <c r="B872" s="214">
        <v>865</v>
      </c>
      <c r="C872" s="215" t="s">
        <v>3180</v>
      </c>
      <c r="D872" s="215" t="s">
        <v>1369</v>
      </c>
      <c r="E872" s="217" t="s">
        <v>1797</v>
      </c>
      <c r="F872" s="215" t="s">
        <v>3181</v>
      </c>
      <c r="G872" s="217" t="s">
        <v>14</v>
      </c>
      <c r="H872" s="214">
        <v>2620</v>
      </c>
      <c r="I872" s="215" t="s">
        <v>1451</v>
      </c>
      <c r="J872" s="215" t="s">
        <v>1451</v>
      </c>
    </row>
    <row r="873" spans="2:10" ht="60" x14ac:dyDescent="0.25">
      <c r="B873" s="214">
        <v>866</v>
      </c>
      <c r="C873" s="215" t="s">
        <v>3182</v>
      </c>
      <c r="D873" s="215" t="s">
        <v>1334</v>
      </c>
      <c r="E873" s="217" t="s">
        <v>1797</v>
      </c>
      <c r="F873" s="215" t="s">
        <v>3183</v>
      </c>
      <c r="G873" s="217" t="s">
        <v>1508</v>
      </c>
      <c r="H873" s="214">
        <v>972</v>
      </c>
      <c r="I873" s="215" t="s">
        <v>1451</v>
      </c>
      <c r="J873" s="215" t="s">
        <v>1451</v>
      </c>
    </row>
    <row r="874" spans="2:10" ht="30" x14ac:dyDescent="0.25">
      <c r="B874" s="214">
        <v>867</v>
      </c>
      <c r="C874" s="215" t="s">
        <v>3184</v>
      </c>
      <c r="D874" s="215" t="s">
        <v>1365</v>
      </c>
      <c r="E874" s="217" t="s">
        <v>1813</v>
      </c>
      <c r="F874" s="215" t="s">
        <v>3185</v>
      </c>
      <c r="G874" s="217" t="s">
        <v>14</v>
      </c>
      <c r="H874" s="214">
        <v>1550</v>
      </c>
      <c r="I874" s="215" t="s">
        <v>1451</v>
      </c>
      <c r="J874" s="215" t="s">
        <v>1451</v>
      </c>
    </row>
    <row r="875" spans="2:10" ht="30" x14ac:dyDescent="0.25">
      <c r="B875" s="214">
        <v>868</v>
      </c>
      <c r="C875" s="215" t="s">
        <v>3186</v>
      </c>
      <c r="D875" s="215" t="s">
        <v>1369</v>
      </c>
      <c r="E875" s="217" t="s">
        <v>1797</v>
      </c>
      <c r="F875" s="215" t="s">
        <v>3187</v>
      </c>
      <c r="G875" s="217" t="s">
        <v>14</v>
      </c>
      <c r="H875" s="214">
        <v>1599</v>
      </c>
      <c r="I875" s="215" t="s">
        <v>1451</v>
      </c>
      <c r="J875" s="215" t="s">
        <v>1451</v>
      </c>
    </row>
    <row r="876" spans="2:10" ht="30" x14ac:dyDescent="0.25">
      <c r="B876" s="214">
        <v>869</v>
      </c>
      <c r="C876" s="215" t="s">
        <v>3188</v>
      </c>
      <c r="D876" s="215" t="s">
        <v>1369</v>
      </c>
      <c r="E876" s="217" t="s">
        <v>1797</v>
      </c>
      <c r="F876" s="215" t="s">
        <v>3189</v>
      </c>
      <c r="G876" s="217" t="s">
        <v>14</v>
      </c>
      <c r="H876" s="214">
        <v>1422</v>
      </c>
      <c r="I876" s="215" t="s">
        <v>1451</v>
      </c>
      <c r="J876" s="215" t="s">
        <v>1451</v>
      </c>
    </row>
    <row r="877" spans="2:10" ht="30" x14ac:dyDescent="0.25">
      <c r="B877" s="214">
        <v>870</v>
      </c>
      <c r="C877" s="215" t="s">
        <v>3190</v>
      </c>
      <c r="D877" s="215" t="s">
        <v>1368</v>
      </c>
      <c r="E877" s="217" t="s">
        <v>1797</v>
      </c>
      <c r="F877" s="215" t="s">
        <v>3191</v>
      </c>
      <c r="G877" s="217" t="s">
        <v>12</v>
      </c>
      <c r="H877" s="214">
        <v>484</v>
      </c>
      <c r="I877" s="215" t="s">
        <v>1451</v>
      </c>
      <c r="J877" s="215" t="s">
        <v>1451</v>
      </c>
    </row>
    <row r="878" spans="2:10" ht="30" x14ac:dyDescent="0.25">
      <c r="B878" s="214">
        <v>871</v>
      </c>
      <c r="C878" s="215" t="s">
        <v>3192</v>
      </c>
      <c r="D878" s="215" t="s">
        <v>1368</v>
      </c>
      <c r="E878" s="217" t="s">
        <v>1797</v>
      </c>
      <c r="F878" s="215" t="s">
        <v>3193</v>
      </c>
      <c r="G878" s="217" t="s">
        <v>118</v>
      </c>
      <c r="H878" s="214">
        <v>1610</v>
      </c>
      <c r="I878" s="215" t="s">
        <v>1451</v>
      </c>
      <c r="J878" s="215" t="s">
        <v>1451</v>
      </c>
    </row>
    <row r="879" spans="2:10" ht="30" x14ac:dyDescent="0.25">
      <c r="B879" s="214">
        <v>872</v>
      </c>
      <c r="C879" s="215" t="s">
        <v>3197</v>
      </c>
      <c r="D879" s="215" t="s">
        <v>1336</v>
      </c>
      <c r="E879" s="217" t="s">
        <v>1797</v>
      </c>
      <c r="F879" s="215" t="s">
        <v>3198</v>
      </c>
      <c r="G879" s="217" t="s">
        <v>14</v>
      </c>
      <c r="H879" s="214">
        <v>1292</v>
      </c>
      <c r="I879" s="215" t="s">
        <v>1451</v>
      </c>
      <c r="J879" s="215" t="s">
        <v>1451</v>
      </c>
    </row>
    <row r="880" spans="2:10" ht="30" x14ac:dyDescent="0.25">
      <c r="B880" s="214">
        <v>873</v>
      </c>
      <c r="C880" s="215" t="s">
        <v>3199</v>
      </c>
      <c r="D880" s="215" t="s">
        <v>1336</v>
      </c>
      <c r="E880" s="217" t="s">
        <v>1797</v>
      </c>
      <c r="F880" s="215" t="s">
        <v>3198</v>
      </c>
      <c r="G880" s="217" t="s">
        <v>14</v>
      </c>
      <c r="H880" s="214">
        <v>1163</v>
      </c>
      <c r="I880" s="215" t="s">
        <v>1451</v>
      </c>
      <c r="J880" s="215" t="s">
        <v>1451</v>
      </c>
    </row>
    <row r="881" spans="2:10" ht="45" x14ac:dyDescent="0.25">
      <c r="B881" s="214">
        <v>874</v>
      </c>
      <c r="C881" s="215" t="s">
        <v>3200</v>
      </c>
      <c r="D881" s="215" t="s">
        <v>1336</v>
      </c>
      <c r="E881" s="217" t="s">
        <v>1797</v>
      </c>
      <c r="F881" s="215" t="s">
        <v>3198</v>
      </c>
      <c r="G881" s="217" t="s">
        <v>14</v>
      </c>
      <c r="H881" s="214">
        <v>1339</v>
      </c>
      <c r="I881" s="215" t="s">
        <v>1451</v>
      </c>
      <c r="J881" s="215" t="s">
        <v>1451</v>
      </c>
    </row>
    <row r="882" spans="2:10" ht="30" x14ac:dyDescent="0.25">
      <c r="B882" s="214">
        <v>875</v>
      </c>
      <c r="C882" s="215" t="s">
        <v>3201</v>
      </c>
      <c r="D882" s="215" t="s">
        <v>1334</v>
      </c>
      <c r="E882" s="217" t="s">
        <v>1797</v>
      </c>
      <c r="F882" s="215" t="s">
        <v>3202</v>
      </c>
      <c r="G882" s="217" t="s">
        <v>14</v>
      </c>
      <c r="H882" s="214">
        <v>420</v>
      </c>
      <c r="I882" s="215" t="s">
        <v>1451</v>
      </c>
      <c r="J882" s="215" t="s">
        <v>1451</v>
      </c>
    </row>
    <row r="883" spans="2:10" x14ac:dyDescent="0.25">
      <c r="B883" s="214">
        <v>876</v>
      </c>
      <c r="C883" s="215" t="s">
        <v>3203</v>
      </c>
      <c r="D883" s="215" t="s">
        <v>1334</v>
      </c>
      <c r="E883" s="217" t="s">
        <v>1797</v>
      </c>
      <c r="F883" s="215" t="s">
        <v>3204</v>
      </c>
      <c r="G883" s="217" t="s">
        <v>14</v>
      </c>
      <c r="H883" s="214">
        <v>720</v>
      </c>
      <c r="I883" s="215" t="s">
        <v>1451</v>
      </c>
      <c r="J883" s="215" t="s">
        <v>1451</v>
      </c>
    </row>
    <row r="884" spans="2:10" x14ac:dyDescent="0.25">
      <c r="B884" s="214">
        <v>877</v>
      </c>
      <c r="C884" s="215" t="s">
        <v>3194</v>
      </c>
      <c r="D884" s="215" t="s">
        <v>1334</v>
      </c>
      <c r="E884" s="217" t="s">
        <v>1797</v>
      </c>
      <c r="F884" s="215" t="s">
        <v>3195</v>
      </c>
      <c r="G884" s="217" t="s">
        <v>14</v>
      </c>
      <c r="H884" s="214">
        <v>936</v>
      </c>
      <c r="I884" s="215" t="s">
        <v>3196</v>
      </c>
      <c r="J884" s="215" t="s">
        <v>1451</v>
      </c>
    </row>
    <row r="885" spans="2:10" ht="45" x14ac:dyDescent="0.25">
      <c r="B885" s="214">
        <v>878</v>
      </c>
      <c r="C885" s="215" t="s">
        <v>3205</v>
      </c>
      <c r="D885" s="215" t="s">
        <v>1331</v>
      </c>
      <c r="E885" s="217" t="s">
        <v>1639</v>
      </c>
      <c r="F885" s="215" t="s">
        <v>3206</v>
      </c>
      <c r="G885" s="217" t="s">
        <v>1451</v>
      </c>
      <c r="H885" s="214">
        <v>3337</v>
      </c>
      <c r="I885" s="215" t="s">
        <v>3207</v>
      </c>
      <c r="J885" s="215" t="s">
        <v>1451</v>
      </c>
    </row>
    <row r="886" spans="2:10" ht="45" x14ac:dyDescent="0.25">
      <c r="B886" s="214">
        <v>879</v>
      </c>
      <c r="C886" s="215" t="s">
        <v>3208</v>
      </c>
      <c r="D886" s="215" t="s">
        <v>1331</v>
      </c>
      <c r="E886" s="217" t="s">
        <v>2291</v>
      </c>
      <c r="F886" s="215" t="s">
        <v>3209</v>
      </c>
      <c r="G886" s="217" t="s">
        <v>1451</v>
      </c>
      <c r="H886" s="214">
        <v>6699</v>
      </c>
      <c r="I886" s="215" t="s">
        <v>3210</v>
      </c>
      <c r="J886" s="215" t="s">
        <v>1451</v>
      </c>
    </row>
    <row r="887" spans="2:10" ht="30" x14ac:dyDescent="0.25">
      <c r="B887" s="214">
        <v>880</v>
      </c>
      <c r="C887" s="215" t="s">
        <v>3211</v>
      </c>
      <c r="D887" s="215" t="s">
        <v>1331</v>
      </c>
      <c r="E887" s="217" t="s">
        <v>2496</v>
      </c>
      <c r="F887" s="215" t="s">
        <v>3209</v>
      </c>
      <c r="G887" s="217" t="s">
        <v>1451</v>
      </c>
      <c r="H887" s="214">
        <v>1398</v>
      </c>
      <c r="I887" s="215" t="s">
        <v>3207</v>
      </c>
      <c r="J887" s="215" t="s">
        <v>1451</v>
      </c>
    </row>
    <row r="888" spans="2:10" ht="30" x14ac:dyDescent="0.25">
      <c r="B888" s="214">
        <v>881</v>
      </c>
      <c r="C888" s="215" t="s">
        <v>3212</v>
      </c>
      <c r="D888" s="215" t="s">
        <v>1331</v>
      </c>
      <c r="E888" s="217" t="s">
        <v>2496</v>
      </c>
      <c r="F888" s="215" t="s">
        <v>3209</v>
      </c>
      <c r="G888" s="217" t="s">
        <v>1451</v>
      </c>
      <c r="H888" s="214">
        <v>22854</v>
      </c>
      <c r="I888" s="215" t="s">
        <v>3207</v>
      </c>
      <c r="J888" s="215" t="s">
        <v>1451</v>
      </c>
    </row>
    <row r="889" spans="2:10" ht="30" x14ac:dyDescent="0.25">
      <c r="B889" s="214">
        <v>882</v>
      </c>
      <c r="C889" s="215" t="s">
        <v>3213</v>
      </c>
      <c r="D889" s="215" t="s">
        <v>1331</v>
      </c>
      <c r="E889" s="217" t="s">
        <v>2496</v>
      </c>
      <c r="F889" s="215" t="s">
        <v>3214</v>
      </c>
      <c r="G889" s="217" t="s">
        <v>1451</v>
      </c>
      <c r="H889" s="214">
        <v>6131</v>
      </c>
      <c r="I889" s="215" t="s">
        <v>3207</v>
      </c>
      <c r="J889" s="215" t="s">
        <v>1451</v>
      </c>
    </row>
    <row r="890" spans="2:10" ht="30" x14ac:dyDescent="0.25">
      <c r="B890" s="214">
        <v>883</v>
      </c>
      <c r="C890" s="215" t="s">
        <v>3215</v>
      </c>
      <c r="D890" s="215" t="s">
        <v>1331</v>
      </c>
      <c r="E890" s="217" t="s">
        <v>2496</v>
      </c>
      <c r="F890" s="215" t="s">
        <v>3209</v>
      </c>
      <c r="G890" s="217" t="s">
        <v>1451</v>
      </c>
      <c r="H890" s="214">
        <v>1672</v>
      </c>
      <c r="I890" s="215" t="s">
        <v>3207</v>
      </c>
      <c r="J890" s="215" t="s">
        <v>1451</v>
      </c>
    </row>
    <row r="891" spans="2:10" ht="60" x14ac:dyDescent="0.25">
      <c r="B891" s="214">
        <v>884</v>
      </c>
      <c r="C891" s="215" t="s">
        <v>3216</v>
      </c>
      <c r="D891" s="215" t="s">
        <v>1369</v>
      </c>
      <c r="E891" s="217" t="s">
        <v>1797</v>
      </c>
      <c r="F891" s="215" t="s">
        <v>3217</v>
      </c>
      <c r="G891" s="217" t="s">
        <v>1451</v>
      </c>
      <c r="H891" s="214">
        <v>2273</v>
      </c>
      <c r="I891" s="215" t="s">
        <v>3207</v>
      </c>
      <c r="J891" s="215" t="s">
        <v>1451</v>
      </c>
    </row>
    <row r="892" spans="2:10" ht="30" x14ac:dyDescent="0.25">
      <c r="B892" s="214">
        <v>885</v>
      </c>
      <c r="C892" s="215" t="s">
        <v>3218</v>
      </c>
      <c r="D892" s="215" t="s">
        <v>1369</v>
      </c>
      <c r="E892" s="217" t="s">
        <v>1797</v>
      </c>
      <c r="F892" s="215" t="s">
        <v>3219</v>
      </c>
      <c r="G892" s="217" t="s">
        <v>1451</v>
      </c>
      <c r="H892" s="214">
        <v>3784</v>
      </c>
      <c r="I892" s="215" t="s">
        <v>3210</v>
      </c>
      <c r="J892" s="215" t="s">
        <v>1451</v>
      </c>
    </row>
    <row r="893" spans="2:10" ht="45" x14ac:dyDescent="0.25">
      <c r="B893" s="214">
        <v>886</v>
      </c>
      <c r="C893" s="215" t="s">
        <v>3220</v>
      </c>
      <c r="D893" s="215" t="s">
        <v>1369</v>
      </c>
      <c r="E893" s="217" t="s">
        <v>1797</v>
      </c>
      <c r="F893" s="215" t="s">
        <v>3206</v>
      </c>
      <c r="G893" s="217" t="s">
        <v>1451</v>
      </c>
      <c r="H893" s="214">
        <v>2022</v>
      </c>
      <c r="I893" s="215" t="s">
        <v>3207</v>
      </c>
      <c r="J893" s="215" t="s">
        <v>1451</v>
      </c>
    </row>
    <row r="894" spans="2:10" ht="30" x14ac:dyDescent="0.25">
      <c r="B894" s="214">
        <v>887</v>
      </c>
      <c r="C894" s="215" t="s">
        <v>3221</v>
      </c>
      <c r="D894" s="215" t="s">
        <v>1369</v>
      </c>
      <c r="E894" s="217" t="s">
        <v>1797</v>
      </c>
      <c r="F894" s="215" t="s">
        <v>3222</v>
      </c>
      <c r="G894" s="217" t="s">
        <v>1451</v>
      </c>
      <c r="H894" s="214">
        <v>1939</v>
      </c>
      <c r="I894" s="215" t="s">
        <v>3207</v>
      </c>
      <c r="J894" s="215" t="s">
        <v>1451</v>
      </c>
    </row>
    <row r="895" spans="2:10" ht="30" x14ac:dyDescent="0.25">
      <c r="B895" s="214">
        <v>888</v>
      </c>
      <c r="C895" s="215" t="s">
        <v>3223</v>
      </c>
      <c r="D895" s="215" t="s">
        <v>1369</v>
      </c>
      <c r="E895" s="217" t="s">
        <v>1797</v>
      </c>
      <c r="F895" s="215" t="s">
        <v>3219</v>
      </c>
      <c r="G895" s="217" t="s">
        <v>1451</v>
      </c>
      <c r="H895" s="214">
        <v>6024</v>
      </c>
      <c r="I895" s="215" t="s">
        <v>3210</v>
      </c>
      <c r="J895" s="215" t="s">
        <v>1451</v>
      </c>
    </row>
    <row r="896" spans="2:10" ht="30" x14ac:dyDescent="0.25">
      <c r="B896" s="214">
        <v>889</v>
      </c>
      <c r="C896" s="215" t="s">
        <v>3224</v>
      </c>
      <c r="D896" s="215" t="s">
        <v>1369</v>
      </c>
      <c r="E896" s="217" t="s">
        <v>1797</v>
      </c>
      <c r="F896" s="215" t="s">
        <v>3219</v>
      </c>
      <c r="G896" s="217" t="s">
        <v>1451</v>
      </c>
      <c r="H896" s="214">
        <v>2182</v>
      </c>
      <c r="I896" s="215" t="s">
        <v>3210</v>
      </c>
      <c r="J896" s="215" t="s">
        <v>1451</v>
      </c>
    </row>
    <row r="897" spans="2:10" ht="30" x14ac:dyDescent="0.25">
      <c r="B897" s="214">
        <v>890</v>
      </c>
      <c r="C897" s="215" t="s">
        <v>3225</v>
      </c>
      <c r="D897" s="215" t="s">
        <v>1369</v>
      </c>
      <c r="E897" s="217" t="s">
        <v>1797</v>
      </c>
      <c r="F897" s="215" t="s">
        <v>3219</v>
      </c>
      <c r="G897" s="217" t="s">
        <v>1451</v>
      </c>
      <c r="H897" s="214">
        <v>3612</v>
      </c>
      <c r="I897" s="215" t="s">
        <v>1451</v>
      </c>
      <c r="J897" s="215" t="s">
        <v>1451</v>
      </c>
    </row>
    <row r="898" spans="2:10" ht="45" x14ac:dyDescent="0.25">
      <c r="B898" s="214">
        <v>891</v>
      </c>
      <c r="C898" s="215" t="s">
        <v>3226</v>
      </c>
      <c r="D898" s="215" t="s">
        <v>1369</v>
      </c>
      <c r="E898" s="217" t="s">
        <v>1797</v>
      </c>
      <c r="F898" s="215" t="s">
        <v>3206</v>
      </c>
      <c r="G898" s="217" t="s">
        <v>1451</v>
      </c>
      <c r="H898" s="214">
        <v>2857</v>
      </c>
      <c r="I898" s="215" t="s">
        <v>3207</v>
      </c>
      <c r="J898" s="215" t="s">
        <v>1451</v>
      </c>
    </row>
    <row r="899" spans="2:10" ht="45" x14ac:dyDescent="0.25">
      <c r="B899" s="214">
        <v>892</v>
      </c>
      <c r="C899" s="215" t="s">
        <v>3235</v>
      </c>
      <c r="D899" s="215" t="s">
        <v>1369</v>
      </c>
      <c r="E899" s="217" t="s">
        <v>1797</v>
      </c>
      <c r="F899" s="215" t="s">
        <v>3236</v>
      </c>
      <c r="G899" s="217" t="s">
        <v>14</v>
      </c>
      <c r="H899" s="214">
        <v>2115</v>
      </c>
      <c r="I899" s="215" t="s">
        <v>3237</v>
      </c>
      <c r="J899" s="215" t="s">
        <v>1451</v>
      </c>
    </row>
    <row r="900" spans="2:10" ht="45" x14ac:dyDescent="0.25">
      <c r="B900" s="214">
        <v>893</v>
      </c>
      <c r="C900" s="215" t="s">
        <v>3238</v>
      </c>
      <c r="D900" s="215" t="s">
        <v>1369</v>
      </c>
      <c r="E900" s="217" t="s">
        <v>1797</v>
      </c>
      <c r="F900" s="215" t="s">
        <v>3236</v>
      </c>
      <c r="G900" s="217" t="s">
        <v>14</v>
      </c>
      <c r="H900" s="214">
        <v>3750</v>
      </c>
      <c r="I900" s="215" t="s">
        <v>3237</v>
      </c>
      <c r="J900" s="215" t="s">
        <v>1451</v>
      </c>
    </row>
    <row r="901" spans="2:10" ht="45" x14ac:dyDescent="0.25">
      <c r="B901" s="214">
        <v>894</v>
      </c>
      <c r="C901" s="215" t="s">
        <v>3239</v>
      </c>
      <c r="D901" s="215" t="s">
        <v>1369</v>
      </c>
      <c r="E901" s="217" t="s">
        <v>1797</v>
      </c>
      <c r="F901" s="215" t="s">
        <v>3236</v>
      </c>
      <c r="G901" s="217" t="s">
        <v>14</v>
      </c>
      <c r="H901" s="214">
        <v>1053</v>
      </c>
      <c r="I901" s="215" t="s">
        <v>3237</v>
      </c>
      <c r="J901" s="215" t="s">
        <v>1451</v>
      </c>
    </row>
    <row r="902" spans="2:10" ht="45" x14ac:dyDescent="0.25">
      <c r="B902" s="214">
        <v>895</v>
      </c>
      <c r="C902" s="215" t="s">
        <v>3240</v>
      </c>
      <c r="D902" s="215" t="s">
        <v>1369</v>
      </c>
      <c r="E902" s="217" t="s">
        <v>1797</v>
      </c>
      <c r="F902" s="215" t="s">
        <v>3236</v>
      </c>
      <c r="G902" s="217" t="s">
        <v>14</v>
      </c>
      <c r="H902" s="214">
        <v>1032</v>
      </c>
      <c r="I902" s="215" t="s">
        <v>3237</v>
      </c>
      <c r="J902" s="215" t="s">
        <v>1451</v>
      </c>
    </row>
    <row r="903" spans="2:10" ht="45" x14ac:dyDescent="0.25">
      <c r="B903" s="214">
        <v>896</v>
      </c>
      <c r="C903" s="215" t="s">
        <v>3241</v>
      </c>
      <c r="D903" s="215" t="s">
        <v>1369</v>
      </c>
      <c r="E903" s="217" t="s">
        <v>1797</v>
      </c>
      <c r="F903" s="215" t="s">
        <v>3236</v>
      </c>
      <c r="G903" s="217" t="s">
        <v>14</v>
      </c>
      <c r="H903" s="214">
        <v>3164</v>
      </c>
      <c r="I903" s="215" t="s">
        <v>3237</v>
      </c>
      <c r="J903" s="215" t="s">
        <v>1451</v>
      </c>
    </row>
    <row r="904" spans="2:10" ht="45" x14ac:dyDescent="0.25">
      <c r="B904" s="214">
        <v>897</v>
      </c>
      <c r="C904" s="215" t="s">
        <v>3242</v>
      </c>
      <c r="D904" s="215" t="s">
        <v>1369</v>
      </c>
      <c r="E904" s="217" t="s">
        <v>1797</v>
      </c>
      <c r="F904" s="215" t="s">
        <v>3236</v>
      </c>
      <c r="G904" s="217" t="s">
        <v>14</v>
      </c>
      <c r="H904" s="214">
        <v>2508</v>
      </c>
      <c r="I904" s="215" t="s">
        <v>3237</v>
      </c>
      <c r="J904" s="215" t="s">
        <v>1451</v>
      </c>
    </row>
    <row r="905" spans="2:10" ht="45" x14ac:dyDescent="0.25">
      <c r="B905" s="214">
        <v>898</v>
      </c>
      <c r="C905" s="215" t="s">
        <v>3243</v>
      </c>
      <c r="D905" s="215" t="s">
        <v>1369</v>
      </c>
      <c r="E905" s="217" t="s">
        <v>1797</v>
      </c>
      <c r="F905" s="215" t="s">
        <v>3236</v>
      </c>
      <c r="G905" s="217" t="s">
        <v>809</v>
      </c>
      <c r="H905" s="214">
        <v>10479</v>
      </c>
      <c r="I905" s="215" t="s">
        <v>3237</v>
      </c>
      <c r="J905" s="215" t="s">
        <v>1451</v>
      </c>
    </row>
    <row r="906" spans="2:10" ht="45" x14ac:dyDescent="0.25">
      <c r="B906" s="214">
        <v>899</v>
      </c>
      <c r="C906" s="215" t="s">
        <v>3246</v>
      </c>
      <c r="D906" s="215" t="s">
        <v>1361</v>
      </c>
      <c r="E906" s="217" t="s">
        <v>1813</v>
      </c>
      <c r="F906" s="215" t="s">
        <v>3228</v>
      </c>
      <c r="G906" s="217" t="s">
        <v>14</v>
      </c>
      <c r="H906" s="214">
        <v>1936</v>
      </c>
      <c r="I906" s="215" t="s">
        <v>1451</v>
      </c>
      <c r="J906" s="215" t="s">
        <v>1451</v>
      </c>
    </row>
    <row r="907" spans="2:10" ht="45" x14ac:dyDescent="0.25">
      <c r="B907" s="214">
        <v>900</v>
      </c>
      <c r="C907" s="215" t="s">
        <v>3247</v>
      </c>
      <c r="D907" s="215" t="s">
        <v>1361</v>
      </c>
      <c r="E907" s="217" t="s">
        <v>1813</v>
      </c>
      <c r="F907" s="215" t="s">
        <v>3228</v>
      </c>
      <c r="G907" s="217" t="s">
        <v>14</v>
      </c>
      <c r="H907" s="214">
        <v>1748</v>
      </c>
      <c r="I907" s="215" t="s">
        <v>1451</v>
      </c>
      <c r="J907" s="215" t="s">
        <v>1451</v>
      </c>
    </row>
    <row r="908" spans="2:10" ht="45" x14ac:dyDescent="0.25">
      <c r="B908" s="214">
        <v>901</v>
      </c>
      <c r="C908" s="215" t="s">
        <v>3227</v>
      </c>
      <c r="D908" s="215" t="s">
        <v>1361</v>
      </c>
      <c r="E908" s="217" t="s">
        <v>1813</v>
      </c>
      <c r="F908" s="215" t="s">
        <v>3228</v>
      </c>
      <c r="G908" s="217" t="s">
        <v>14</v>
      </c>
      <c r="H908" s="214">
        <v>2600</v>
      </c>
      <c r="I908" s="215" t="s">
        <v>1451</v>
      </c>
      <c r="J908" s="215" t="s">
        <v>1451</v>
      </c>
    </row>
    <row r="909" spans="2:10" ht="45" x14ac:dyDescent="0.25">
      <c r="B909" s="214">
        <v>902</v>
      </c>
      <c r="C909" s="215" t="s">
        <v>3229</v>
      </c>
      <c r="D909" s="215" t="s">
        <v>1361</v>
      </c>
      <c r="E909" s="217" t="s">
        <v>1813</v>
      </c>
      <c r="F909" s="215" t="s">
        <v>3228</v>
      </c>
      <c r="G909" s="217" t="s">
        <v>14</v>
      </c>
      <c r="H909" s="214">
        <v>2600</v>
      </c>
      <c r="I909" s="215" t="s">
        <v>1451</v>
      </c>
      <c r="J909" s="215" t="s">
        <v>1451</v>
      </c>
    </row>
    <row r="910" spans="2:10" ht="45" x14ac:dyDescent="0.25">
      <c r="B910" s="214">
        <v>903</v>
      </c>
      <c r="C910" s="215" t="s">
        <v>3230</v>
      </c>
      <c r="D910" s="215" t="s">
        <v>1369</v>
      </c>
      <c r="E910" s="217" t="s">
        <v>1797</v>
      </c>
      <c r="F910" s="215" t="s">
        <v>3228</v>
      </c>
      <c r="G910" s="217" t="s">
        <v>14</v>
      </c>
      <c r="H910" s="214">
        <v>1507</v>
      </c>
      <c r="I910" s="215" t="s">
        <v>1451</v>
      </c>
      <c r="J910" s="215" t="s">
        <v>1451</v>
      </c>
    </row>
    <row r="911" spans="2:10" ht="45" x14ac:dyDescent="0.25">
      <c r="B911" s="214">
        <v>904</v>
      </c>
      <c r="C911" s="215" t="s">
        <v>3231</v>
      </c>
      <c r="D911" s="215" t="s">
        <v>1369</v>
      </c>
      <c r="E911" s="217" t="s">
        <v>1797</v>
      </c>
      <c r="F911" s="215" t="s">
        <v>3228</v>
      </c>
      <c r="G911" s="217" t="s">
        <v>14</v>
      </c>
      <c r="H911" s="214">
        <v>4714</v>
      </c>
      <c r="I911" s="215" t="s">
        <v>1451</v>
      </c>
      <c r="J911" s="215" t="s">
        <v>1451</v>
      </c>
    </row>
    <row r="912" spans="2:10" ht="45" x14ac:dyDescent="0.25">
      <c r="B912" s="214">
        <v>905</v>
      </c>
      <c r="C912" s="215" t="s">
        <v>3232</v>
      </c>
      <c r="D912" s="215" t="s">
        <v>1369</v>
      </c>
      <c r="E912" s="217" t="s">
        <v>1797</v>
      </c>
      <c r="F912" s="215" t="s">
        <v>3228</v>
      </c>
      <c r="G912" s="217" t="s">
        <v>3233</v>
      </c>
      <c r="H912" s="214">
        <v>1565</v>
      </c>
      <c r="I912" s="215" t="s">
        <v>1451</v>
      </c>
      <c r="J912" s="215" t="s">
        <v>1451</v>
      </c>
    </row>
    <row r="913" spans="2:10" ht="45" x14ac:dyDescent="0.25">
      <c r="B913" s="214">
        <v>906</v>
      </c>
      <c r="C913" s="215" t="s">
        <v>3264</v>
      </c>
      <c r="D913" s="215" t="s">
        <v>1451</v>
      </c>
      <c r="E913" s="217" t="s">
        <v>1451</v>
      </c>
      <c r="F913" s="215" t="s">
        <v>3245</v>
      </c>
      <c r="G913" s="217" t="s">
        <v>14</v>
      </c>
      <c r="H913" s="214">
        <v>2000</v>
      </c>
      <c r="I913" s="215" t="s">
        <v>3249</v>
      </c>
      <c r="J913" s="215" t="s">
        <v>1451</v>
      </c>
    </row>
    <row r="914" spans="2:10" ht="150" x14ac:dyDescent="0.25">
      <c r="B914" s="214">
        <v>907</v>
      </c>
      <c r="C914" s="215" t="s">
        <v>3265</v>
      </c>
      <c r="D914" s="215" t="s">
        <v>1338</v>
      </c>
      <c r="E914" s="217" t="s">
        <v>3138</v>
      </c>
      <c r="F914" s="215" t="s">
        <v>3266</v>
      </c>
      <c r="G914" s="217" t="s">
        <v>14</v>
      </c>
      <c r="H914" s="214">
        <v>3918</v>
      </c>
      <c r="I914" s="215" t="s">
        <v>3267</v>
      </c>
      <c r="J914" s="215" t="s">
        <v>3268</v>
      </c>
    </row>
    <row r="915" spans="2:10" ht="30" x14ac:dyDescent="0.25">
      <c r="B915" s="214">
        <v>908</v>
      </c>
      <c r="C915" s="215" t="s">
        <v>3248</v>
      </c>
      <c r="D915" s="215" t="s">
        <v>1451</v>
      </c>
      <c r="E915" s="217" t="s">
        <v>1451</v>
      </c>
      <c r="F915" s="215" t="s">
        <v>3245</v>
      </c>
      <c r="G915" s="217" t="s">
        <v>14</v>
      </c>
      <c r="H915" s="214">
        <v>1500</v>
      </c>
      <c r="I915" s="215" t="s">
        <v>3249</v>
      </c>
      <c r="J915" s="215" t="s">
        <v>1451</v>
      </c>
    </row>
    <row r="916" spans="2:10" ht="45" x14ac:dyDescent="0.25">
      <c r="B916" s="214">
        <v>909</v>
      </c>
      <c r="C916" s="215" t="s">
        <v>3250</v>
      </c>
      <c r="D916" s="215" t="s">
        <v>1451</v>
      </c>
      <c r="E916" s="217" t="s">
        <v>1451</v>
      </c>
      <c r="F916" s="215" t="s">
        <v>3245</v>
      </c>
      <c r="G916" s="217" t="s">
        <v>14</v>
      </c>
      <c r="H916" s="214">
        <v>1500</v>
      </c>
      <c r="I916" s="215" t="s">
        <v>3249</v>
      </c>
      <c r="J916" s="215" t="s">
        <v>1451</v>
      </c>
    </row>
    <row r="917" spans="2:10" ht="30" x14ac:dyDescent="0.25">
      <c r="B917" s="214">
        <v>910</v>
      </c>
      <c r="C917" s="215" t="s">
        <v>3251</v>
      </c>
      <c r="D917" s="215" t="s">
        <v>1451</v>
      </c>
      <c r="E917" s="217" t="s">
        <v>1451</v>
      </c>
      <c r="F917" s="215" t="s">
        <v>3245</v>
      </c>
      <c r="G917" s="217" t="s">
        <v>14</v>
      </c>
      <c r="H917" s="214">
        <v>2000</v>
      </c>
      <c r="I917" s="215" t="s">
        <v>3249</v>
      </c>
      <c r="J917" s="215" t="s">
        <v>1451</v>
      </c>
    </row>
    <row r="918" spans="2:10" ht="30" x14ac:dyDescent="0.25">
      <c r="B918" s="214">
        <v>911</v>
      </c>
      <c r="C918" s="215" t="s">
        <v>3252</v>
      </c>
      <c r="D918" s="215" t="s">
        <v>1451</v>
      </c>
      <c r="E918" s="217" t="s">
        <v>1813</v>
      </c>
      <c r="F918" s="215" t="s">
        <v>3245</v>
      </c>
      <c r="G918" s="217" t="s">
        <v>14</v>
      </c>
      <c r="H918" s="214">
        <v>3000</v>
      </c>
      <c r="I918" s="215" t="s">
        <v>3249</v>
      </c>
      <c r="J918" s="215" t="s">
        <v>1451</v>
      </c>
    </row>
    <row r="919" spans="2:10" ht="30" x14ac:dyDescent="0.25">
      <c r="B919" s="214">
        <v>912</v>
      </c>
      <c r="C919" s="215" t="s">
        <v>3253</v>
      </c>
      <c r="D919" s="215" t="s">
        <v>1451</v>
      </c>
      <c r="E919" s="217" t="s">
        <v>1451</v>
      </c>
      <c r="F919" s="215" t="s">
        <v>3245</v>
      </c>
      <c r="G919" s="217" t="s">
        <v>14</v>
      </c>
      <c r="H919" s="214">
        <v>5000</v>
      </c>
      <c r="I919" s="215" t="s">
        <v>3249</v>
      </c>
      <c r="J919" s="215" t="s">
        <v>1451</v>
      </c>
    </row>
    <row r="920" spans="2:10" ht="30" x14ac:dyDescent="0.25">
      <c r="B920" s="214">
        <v>913</v>
      </c>
      <c r="C920" s="215" t="s">
        <v>3254</v>
      </c>
      <c r="D920" s="215" t="s">
        <v>1451</v>
      </c>
      <c r="E920" s="217" t="s">
        <v>1451</v>
      </c>
      <c r="F920" s="215" t="s">
        <v>3245</v>
      </c>
      <c r="G920" s="217" t="s">
        <v>14</v>
      </c>
      <c r="H920" s="214">
        <v>1050</v>
      </c>
      <c r="I920" s="215" t="s">
        <v>3255</v>
      </c>
      <c r="J920" s="215" t="s">
        <v>3256</v>
      </c>
    </row>
    <row r="921" spans="2:10" ht="45" x14ac:dyDescent="0.25">
      <c r="B921" s="214">
        <v>914</v>
      </c>
      <c r="C921" s="215" t="s">
        <v>3257</v>
      </c>
      <c r="D921" s="215" t="s">
        <v>1451</v>
      </c>
      <c r="E921" s="217" t="s">
        <v>1451</v>
      </c>
      <c r="F921" s="215" t="s">
        <v>3245</v>
      </c>
      <c r="G921" s="217" t="s">
        <v>14</v>
      </c>
      <c r="H921" s="214">
        <v>1200</v>
      </c>
      <c r="I921" s="215" t="s">
        <v>3255</v>
      </c>
      <c r="J921" s="215" t="s">
        <v>3258</v>
      </c>
    </row>
    <row r="922" spans="2:10" ht="45" x14ac:dyDescent="0.25">
      <c r="B922" s="214">
        <v>915</v>
      </c>
      <c r="C922" s="215" t="s">
        <v>50</v>
      </c>
      <c r="D922" s="215" t="s">
        <v>1451</v>
      </c>
      <c r="E922" s="217" t="s">
        <v>1451</v>
      </c>
      <c r="F922" s="215" t="s">
        <v>3245</v>
      </c>
      <c r="G922" s="217" t="s">
        <v>14</v>
      </c>
      <c r="H922" s="214">
        <v>2500</v>
      </c>
      <c r="I922" s="215" t="s">
        <v>3255</v>
      </c>
      <c r="J922" s="215" t="s">
        <v>3259</v>
      </c>
    </row>
    <row r="923" spans="2:10" ht="45" x14ac:dyDescent="0.25">
      <c r="B923" s="214">
        <v>916</v>
      </c>
      <c r="C923" s="215" t="s">
        <v>3234</v>
      </c>
      <c r="D923" s="215" t="s">
        <v>1369</v>
      </c>
      <c r="E923" s="217" t="s">
        <v>1813</v>
      </c>
      <c r="F923" s="215" t="s">
        <v>3228</v>
      </c>
      <c r="G923" s="217" t="s">
        <v>14</v>
      </c>
      <c r="H923" s="214">
        <v>4720</v>
      </c>
      <c r="I923" s="215" t="s">
        <v>1451</v>
      </c>
      <c r="J923" s="215" t="s">
        <v>1451</v>
      </c>
    </row>
    <row r="924" spans="2:10" ht="45" x14ac:dyDescent="0.25">
      <c r="B924" s="214">
        <v>917</v>
      </c>
      <c r="C924" s="215" t="s">
        <v>3260</v>
      </c>
      <c r="D924" s="215" t="s">
        <v>1451</v>
      </c>
      <c r="E924" s="217" t="s">
        <v>1451</v>
      </c>
      <c r="F924" s="215" t="s">
        <v>3245</v>
      </c>
      <c r="G924" s="217" t="s">
        <v>14</v>
      </c>
      <c r="H924" s="214">
        <v>2700</v>
      </c>
      <c r="I924" s="215" t="s">
        <v>3255</v>
      </c>
      <c r="J924" s="215" t="s">
        <v>3261</v>
      </c>
    </row>
    <row r="925" spans="2:10" ht="30" x14ac:dyDescent="0.25">
      <c r="B925" s="214">
        <v>918</v>
      </c>
      <c r="C925" s="215" t="s">
        <v>3262</v>
      </c>
      <c r="D925" s="215" t="s">
        <v>1451</v>
      </c>
      <c r="E925" s="217" t="s">
        <v>1451</v>
      </c>
      <c r="F925" s="215" t="s">
        <v>3245</v>
      </c>
      <c r="G925" s="217" t="s">
        <v>14</v>
      </c>
      <c r="H925" s="214">
        <v>1200</v>
      </c>
      <c r="I925" s="215" t="s">
        <v>3255</v>
      </c>
      <c r="J925" s="215" t="s">
        <v>3263</v>
      </c>
    </row>
    <row r="926" spans="2:10" ht="45" x14ac:dyDescent="0.25">
      <c r="B926" s="214">
        <v>919</v>
      </c>
      <c r="C926" s="215" t="s">
        <v>4498</v>
      </c>
      <c r="D926" s="215" t="s">
        <v>1451</v>
      </c>
      <c r="E926" s="217" t="s">
        <v>1451</v>
      </c>
      <c r="F926" s="215" t="s">
        <v>3236</v>
      </c>
      <c r="G926" s="217" t="s">
        <v>1451</v>
      </c>
      <c r="H926" s="214">
        <v>4000000</v>
      </c>
      <c r="I926" s="215" t="s">
        <v>4499</v>
      </c>
      <c r="J926" s="215" t="s">
        <v>4449</v>
      </c>
    </row>
    <row r="927" spans="2:10" ht="45" x14ac:dyDescent="0.25">
      <c r="B927" s="214">
        <v>920</v>
      </c>
      <c r="C927" s="215" t="s">
        <v>4500</v>
      </c>
      <c r="D927" s="215" t="s">
        <v>1451</v>
      </c>
      <c r="E927" s="217" t="s">
        <v>1451</v>
      </c>
      <c r="F927" s="215" t="s">
        <v>3236</v>
      </c>
      <c r="G927" s="217" t="s">
        <v>1451</v>
      </c>
      <c r="H927" s="214">
        <v>9268000</v>
      </c>
      <c r="I927" s="215" t="s">
        <v>4501</v>
      </c>
      <c r="J927" s="215" t="s">
        <v>4497</v>
      </c>
    </row>
    <row r="928" spans="2:10" ht="45" x14ac:dyDescent="0.25">
      <c r="B928" s="214">
        <v>921</v>
      </c>
      <c r="C928" s="215" t="s">
        <v>4502</v>
      </c>
      <c r="D928" s="215" t="s">
        <v>1451</v>
      </c>
      <c r="E928" s="217" t="s">
        <v>1451</v>
      </c>
      <c r="F928" s="215" t="s">
        <v>3236</v>
      </c>
      <c r="G928" s="217" t="s">
        <v>1451</v>
      </c>
      <c r="H928" s="214">
        <v>2500000</v>
      </c>
      <c r="I928" s="215" t="s">
        <v>4501</v>
      </c>
      <c r="J928" s="215" t="s">
        <v>4503</v>
      </c>
    </row>
    <row r="929" spans="2:10" ht="30" x14ac:dyDescent="0.25">
      <c r="B929" s="270">
        <v>922</v>
      </c>
      <c r="C929" s="215" t="s">
        <v>3269</v>
      </c>
      <c r="D929" s="215" t="s">
        <v>1369</v>
      </c>
      <c r="E929" s="217" t="s">
        <v>1797</v>
      </c>
      <c r="F929" s="215" t="s">
        <v>3270</v>
      </c>
      <c r="G929" s="217" t="s">
        <v>14</v>
      </c>
      <c r="H929" s="214">
        <v>11856</v>
      </c>
      <c r="I929" s="215" t="s">
        <v>1451</v>
      </c>
      <c r="J929" s="215" t="s">
        <v>1451</v>
      </c>
    </row>
    <row r="930" spans="2:10" ht="75" x14ac:dyDescent="0.25">
      <c r="B930" s="214">
        <v>923</v>
      </c>
      <c r="C930" s="215" t="s">
        <v>3271</v>
      </c>
      <c r="D930" s="215" t="s">
        <v>1369</v>
      </c>
      <c r="E930" s="217" t="s">
        <v>1797</v>
      </c>
      <c r="F930" s="215" t="s">
        <v>3272</v>
      </c>
      <c r="G930" s="217" t="s">
        <v>14</v>
      </c>
      <c r="H930" s="214">
        <v>7072</v>
      </c>
      <c r="I930" s="215" t="s">
        <v>1451</v>
      </c>
      <c r="J930" s="215" t="s">
        <v>1451</v>
      </c>
    </row>
    <row r="931" spans="2:10" ht="45" x14ac:dyDescent="0.25">
      <c r="B931" s="214">
        <v>924</v>
      </c>
      <c r="C931" s="215" t="s">
        <v>3273</v>
      </c>
      <c r="D931" s="215" t="s">
        <v>1369</v>
      </c>
      <c r="E931" s="217" t="s">
        <v>1451</v>
      </c>
      <c r="F931" s="215" t="s">
        <v>3274</v>
      </c>
      <c r="G931" s="217" t="s">
        <v>14</v>
      </c>
      <c r="H931" s="214">
        <v>2176</v>
      </c>
      <c r="I931" s="215" t="s">
        <v>1451</v>
      </c>
      <c r="J931" s="215" t="s">
        <v>3275</v>
      </c>
    </row>
    <row r="932" spans="2:10" ht="45" x14ac:dyDescent="0.25">
      <c r="B932" s="214">
        <v>925</v>
      </c>
      <c r="C932" s="215" t="s">
        <v>3276</v>
      </c>
      <c r="D932" s="215" t="s">
        <v>1369</v>
      </c>
      <c r="E932" s="217" t="s">
        <v>1797</v>
      </c>
      <c r="F932" s="215" t="s">
        <v>3277</v>
      </c>
      <c r="G932" s="217" t="s">
        <v>14</v>
      </c>
      <c r="H932" s="214">
        <v>3570</v>
      </c>
      <c r="I932" s="215" t="s">
        <v>1451</v>
      </c>
      <c r="J932" s="215" t="s">
        <v>3275</v>
      </c>
    </row>
    <row r="933" spans="2:10" x14ac:dyDescent="0.25">
      <c r="B933" s="214">
        <v>926</v>
      </c>
      <c r="C933" s="215" t="s">
        <v>3278</v>
      </c>
      <c r="D933" s="215" t="s">
        <v>1330</v>
      </c>
      <c r="E933" s="217" t="s">
        <v>1797</v>
      </c>
      <c r="F933" s="215" t="s">
        <v>4504</v>
      </c>
      <c r="G933" s="217" t="s">
        <v>14</v>
      </c>
      <c r="H933" s="214">
        <v>1055</v>
      </c>
      <c r="I933" s="215" t="s">
        <v>1451</v>
      </c>
      <c r="J933" s="215" t="s">
        <v>1451</v>
      </c>
    </row>
    <row r="934" spans="2:10" x14ac:dyDescent="0.25">
      <c r="B934" s="214">
        <v>927</v>
      </c>
      <c r="C934" s="215" t="s">
        <v>3279</v>
      </c>
      <c r="D934" s="215" t="s">
        <v>1330</v>
      </c>
      <c r="E934" s="217" t="s">
        <v>1797</v>
      </c>
      <c r="F934" s="215" t="s">
        <v>3280</v>
      </c>
      <c r="G934" s="217" t="s">
        <v>14</v>
      </c>
      <c r="H934" s="214">
        <v>3143</v>
      </c>
      <c r="I934" s="215" t="s">
        <v>1451</v>
      </c>
      <c r="J934" s="215" t="s">
        <v>1451</v>
      </c>
    </row>
    <row r="935" spans="2:10" x14ac:dyDescent="0.25">
      <c r="B935" s="214">
        <v>928</v>
      </c>
      <c r="C935" s="215" t="s">
        <v>3287</v>
      </c>
      <c r="D935" s="215" t="s">
        <v>1451</v>
      </c>
      <c r="E935" s="217" t="s">
        <v>1451</v>
      </c>
      <c r="F935" s="215" t="s">
        <v>3288</v>
      </c>
      <c r="G935" s="217" t="s">
        <v>1451</v>
      </c>
      <c r="H935" s="214">
        <v>6000</v>
      </c>
      <c r="I935" s="215" t="s">
        <v>3289</v>
      </c>
      <c r="J935" s="215" t="s">
        <v>4449</v>
      </c>
    </row>
    <row r="936" spans="2:10" ht="30" x14ac:dyDescent="0.25">
      <c r="B936" s="214">
        <v>929</v>
      </c>
      <c r="C936" s="215" t="s">
        <v>3287</v>
      </c>
      <c r="D936" s="215" t="s">
        <v>1369</v>
      </c>
      <c r="E936" s="217" t="s">
        <v>1797</v>
      </c>
      <c r="F936" s="215" t="s">
        <v>1451</v>
      </c>
      <c r="G936" s="217" t="s">
        <v>1451</v>
      </c>
      <c r="H936" s="214">
        <v>6300</v>
      </c>
      <c r="I936" s="215" t="s">
        <v>3290</v>
      </c>
      <c r="J936" s="215" t="s">
        <v>4505</v>
      </c>
    </row>
    <row r="937" spans="2:10" x14ac:dyDescent="0.25">
      <c r="B937" s="214">
        <v>930</v>
      </c>
      <c r="C937" s="215" t="s">
        <v>3291</v>
      </c>
      <c r="D937" s="215" t="s">
        <v>1368</v>
      </c>
      <c r="E937" s="217" t="s">
        <v>1797</v>
      </c>
      <c r="F937" s="215" t="s">
        <v>3292</v>
      </c>
      <c r="G937" s="217" t="s">
        <v>12</v>
      </c>
      <c r="H937" s="214">
        <v>833</v>
      </c>
      <c r="I937" s="215" t="s">
        <v>3293</v>
      </c>
      <c r="J937" s="215" t="s">
        <v>1451</v>
      </c>
    </row>
    <row r="938" spans="2:10" x14ac:dyDescent="0.25">
      <c r="B938" s="214">
        <v>931</v>
      </c>
      <c r="C938" s="215" t="s">
        <v>3294</v>
      </c>
      <c r="D938" s="215" t="s">
        <v>1368</v>
      </c>
      <c r="E938" s="217" t="s">
        <v>1797</v>
      </c>
      <c r="F938" s="215" t="s">
        <v>3292</v>
      </c>
      <c r="G938" s="217" t="s">
        <v>3295</v>
      </c>
      <c r="H938" s="214">
        <v>2338</v>
      </c>
      <c r="I938" s="215" t="s">
        <v>3293</v>
      </c>
      <c r="J938" s="215" t="s">
        <v>3296</v>
      </c>
    </row>
    <row r="939" spans="2:10" x14ac:dyDescent="0.25">
      <c r="B939" s="214">
        <v>932</v>
      </c>
      <c r="C939" s="215" t="s">
        <v>3297</v>
      </c>
      <c r="D939" s="215" t="s">
        <v>1368</v>
      </c>
      <c r="E939" s="217" t="s">
        <v>1797</v>
      </c>
      <c r="F939" s="215" t="s">
        <v>3298</v>
      </c>
      <c r="G939" s="217" t="s">
        <v>14</v>
      </c>
      <c r="H939" s="214">
        <v>1074</v>
      </c>
      <c r="I939" s="215" t="s">
        <v>1451</v>
      </c>
      <c r="J939" s="215" t="s">
        <v>3299</v>
      </c>
    </row>
    <row r="940" spans="2:10" ht="30" x14ac:dyDescent="0.25">
      <c r="B940" s="214">
        <v>933</v>
      </c>
      <c r="C940" s="215" t="s">
        <v>3300</v>
      </c>
      <c r="D940" s="215" t="s">
        <v>1369</v>
      </c>
      <c r="E940" s="217" t="s">
        <v>1797</v>
      </c>
      <c r="F940" s="215" t="s">
        <v>3301</v>
      </c>
      <c r="G940" s="217" t="s">
        <v>14</v>
      </c>
      <c r="H940" s="214">
        <v>296</v>
      </c>
      <c r="I940" s="215" t="s">
        <v>3293</v>
      </c>
      <c r="J940" s="215" t="s">
        <v>3302</v>
      </c>
    </row>
    <row r="941" spans="2:10" ht="409.5" x14ac:dyDescent="0.25">
      <c r="B941" s="214">
        <v>934</v>
      </c>
      <c r="C941" s="215" t="s">
        <v>3303</v>
      </c>
      <c r="D941" s="215" t="s">
        <v>1369</v>
      </c>
      <c r="E941" s="217" t="s">
        <v>1797</v>
      </c>
      <c r="F941" s="215" t="s">
        <v>3304</v>
      </c>
      <c r="G941" s="217" t="s">
        <v>2873</v>
      </c>
      <c r="H941" s="214">
        <v>601</v>
      </c>
      <c r="I941" s="215" t="s">
        <v>3293</v>
      </c>
      <c r="J941" s="215" t="s">
        <v>3305</v>
      </c>
    </row>
    <row r="942" spans="2:10" ht="30" x14ac:dyDescent="0.25">
      <c r="B942" s="214">
        <v>935</v>
      </c>
      <c r="C942" s="215" t="s">
        <v>3306</v>
      </c>
      <c r="D942" s="215" t="s">
        <v>1580</v>
      </c>
      <c r="E942" s="217" t="s">
        <v>1797</v>
      </c>
      <c r="F942" s="215" t="s">
        <v>3301</v>
      </c>
      <c r="G942" s="217" t="s">
        <v>1451</v>
      </c>
      <c r="H942" s="214">
        <v>69</v>
      </c>
      <c r="I942" s="215" t="s">
        <v>3307</v>
      </c>
      <c r="J942" s="215" t="s">
        <v>1451</v>
      </c>
    </row>
    <row r="943" spans="2:10" ht="30" x14ac:dyDescent="0.25">
      <c r="B943" s="214">
        <v>936</v>
      </c>
      <c r="C943" s="215" t="s">
        <v>3308</v>
      </c>
      <c r="D943" s="215" t="s">
        <v>1369</v>
      </c>
      <c r="E943" s="217" t="s">
        <v>1797</v>
      </c>
      <c r="F943" s="215" t="s">
        <v>3301</v>
      </c>
      <c r="G943" s="217" t="s">
        <v>14</v>
      </c>
      <c r="H943" s="214">
        <v>4278</v>
      </c>
      <c r="I943" s="215" t="s">
        <v>3293</v>
      </c>
      <c r="J943" s="215" t="s">
        <v>3309</v>
      </c>
    </row>
  </sheetData>
  <pageMargins left="0.7" right="0.7" top="0.78740157499999996" bottom="0.78740157499999996"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Tab.1a-Pasport-budovy</vt:lpstr>
      <vt:lpstr>Tab.1b-Pasport-pronájmy</vt:lpstr>
      <vt:lpstr>Tab.1c-Pasport po součástech</vt:lpstr>
      <vt:lpstr>Tab.2-Přístroje a NM</vt:lpstr>
      <vt:lpstr>Tab.3-Přehled projektů</vt:lpstr>
      <vt:lpstr>Tab.4-OP VVV-objekty</vt:lpstr>
      <vt:lpstr>Tab.5-OP VVV přístroje</vt:lpstr>
    </vt:vector>
  </TitlesOfParts>
  <Company>Univerzita Karlova v Praze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Jitka Baťková</dc:creator>
  <cp:lastModifiedBy>Jitka Baťková</cp:lastModifiedBy>
  <dcterms:created xsi:type="dcterms:W3CDTF">2019-02-25T15:28:26Z</dcterms:created>
  <dcterms:modified xsi:type="dcterms:W3CDTF">2019-03-03T18:54:12Z</dcterms:modified>
</cp:coreProperties>
</file>