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handyman\users\wierzovs\Desktop\PŘ\zprávy o PŘ\Zpráva_2019_20\RKR 13 1 2020\"/>
    </mc:Choice>
  </mc:AlternateContent>
  <bookViews>
    <workbookView xWindow="0" yWindow="0" windowWidth="28800" windowHeight="12300" firstSheet="1" activeTab="13"/>
  </bookViews>
  <sheets>
    <sheet name="Tab. Ia" sheetId="17" r:id="rId1"/>
    <sheet name="Tab. Ib" sheetId="18" r:id="rId2"/>
    <sheet name="Tab. Ic" sheetId="19" r:id="rId3"/>
    <sheet name="Tab. Id" sheetId="20" r:id="rId4"/>
    <sheet name="Tab. Ie" sheetId="21" r:id="rId5"/>
    <sheet name="Tab. IIa" sheetId="6" r:id="rId6"/>
    <sheet name="Tab. IIb" sheetId="7" r:id="rId7"/>
    <sheet name="Tab. III" sheetId="8" r:id="rId8"/>
    <sheet name="Tab. IV" sheetId="9" r:id="rId9"/>
    <sheet name="Tab. V" sheetId="10" r:id="rId10"/>
    <sheet name="Tab. VIa" sheetId="11" r:id="rId11"/>
    <sheet name=" Tab. VIb" sheetId="12" r:id="rId12"/>
    <sheet name="Tab. VIc" sheetId="13" r:id="rId13"/>
    <sheet name="Tab. VII" sheetId="16" r:id="rId14"/>
  </sheets>
  <calcPr calcId="162913"/>
</workbook>
</file>

<file path=xl/calcChain.xml><?xml version="1.0" encoding="utf-8"?>
<calcChain xmlns="http://schemas.openxmlformats.org/spreadsheetml/2006/main">
  <c r="N22" i="7" l="1"/>
  <c r="N22" i="6" l="1"/>
  <c r="P25" i="20" l="1"/>
  <c r="O25" i="20"/>
  <c r="M22" i="7" l="1"/>
  <c r="M19" i="7"/>
  <c r="M20" i="7"/>
  <c r="M21" i="7"/>
  <c r="M6" i="7"/>
  <c r="M7" i="7"/>
  <c r="M8" i="7"/>
  <c r="M9" i="7"/>
  <c r="M10" i="7"/>
  <c r="M11" i="7"/>
  <c r="M12" i="7"/>
  <c r="M13" i="7"/>
  <c r="M14" i="7"/>
  <c r="M15" i="7"/>
  <c r="M16" i="7"/>
  <c r="M17" i="7"/>
  <c r="M18" i="7"/>
  <c r="M5" i="7"/>
  <c r="B4" i="8" l="1"/>
  <c r="T31" i="16"/>
  <c r="S55" i="16"/>
  <c r="O55" i="16"/>
  <c r="M55" i="16"/>
  <c r="L55" i="16"/>
  <c r="K55" i="16"/>
  <c r="D31" i="16"/>
  <c r="L14" i="12"/>
  <c r="K14" i="12"/>
  <c r="I14" i="12"/>
  <c r="H14" i="12"/>
  <c r="C14" i="12"/>
  <c r="B14" i="12"/>
  <c r="C22" i="10"/>
  <c r="B22" i="10"/>
  <c r="C24" i="9"/>
  <c r="D24" i="9"/>
  <c r="E24" i="9"/>
  <c r="F24" i="9"/>
  <c r="G24" i="9"/>
  <c r="H24" i="9"/>
  <c r="I24" i="9"/>
  <c r="J24" i="9"/>
  <c r="K24" i="9"/>
  <c r="L24" i="9"/>
  <c r="M24" i="9"/>
  <c r="B24" i="9"/>
  <c r="C23" i="7"/>
  <c r="D23" i="7"/>
  <c r="E23" i="7"/>
  <c r="F23" i="7"/>
  <c r="G23" i="7"/>
  <c r="H23" i="7"/>
  <c r="I23" i="7"/>
  <c r="J23" i="7"/>
  <c r="K23" i="7"/>
  <c r="L23" i="7"/>
  <c r="M23" i="7"/>
  <c r="N23" i="7"/>
  <c r="B23" i="7"/>
  <c r="C23" i="6"/>
  <c r="D23" i="6"/>
  <c r="E23" i="6"/>
  <c r="F23" i="6"/>
  <c r="G23" i="6"/>
  <c r="H23" i="6"/>
  <c r="I23" i="6"/>
  <c r="J23" i="6"/>
  <c r="K23" i="6"/>
  <c r="L23" i="6"/>
  <c r="M23" i="6"/>
  <c r="N23" i="6"/>
  <c r="B23" i="6"/>
  <c r="C25" i="21"/>
  <c r="D25" i="21"/>
  <c r="E25" i="21"/>
  <c r="F25" i="21"/>
  <c r="G25" i="21"/>
  <c r="H25" i="21"/>
  <c r="I25" i="21"/>
  <c r="J25" i="21"/>
  <c r="B25" i="21"/>
  <c r="C25" i="20"/>
  <c r="D25" i="20"/>
  <c r="E25" i="20"/>
  <c r="F25" i="20"/>
  <c r="G25" i="20"/>
  <c r="H25" i="20"/>
  <c r="I25" i="20"/>
  <c r="J25" i="20"/>
  <c r="K25" i="20"/>
  <c r="L25" i="20"/>
  <c r="M25" i="20"/>
  <c r="N25" i="20"/>
  <c r="Q25" i="20"/>
  <c r="R25" i="20"/>
  <c r="S25" i="20"/>
  <c r="B25" i="20"/>
  <c r="C25" i="18"/>
  <c r="D25" i="18"/>
  <c r="E25" i="18"/>
  <c r="F25" i="18"/>
  <c r="G25" i="18"/>
  <c r="H25" i="18"/>
  <c r="I25" i="18"/>
  <c r="J25" i="18"/>
  <c r="K25" i="18"/>
  <c r="L25" i="18"/>
  <c r="M25" i="18"/>
  <c r="N25" i="18"/>
  <c r="O25" i="18"/>
  <c r="P25" i="18"/>
  <c r="Q25" i="18"/>
  <c r="R25" i="18"/>
  <c r="S25" i="18"/>
  <c r="B25" i="18"/>
  <c r="B19" i="8" l="1"/>
  <c r="U31" i="16"/>
  <c r="S31" i="16"/>
  <c r="R31" i="16"/>
  <c r="Q31" i="16"/>
  <c r="P31" i="16"/>
  <c r="O31" i="16"/>
  <c r="N31" i="16"/>
  <c r="M31" i="16"/>
  <c r="L31" i="16"/>
  <c r="K31" i="16"/>
  <c r="J31" i="16"/>
  <c r="I31" i="16"/>
  <c r="H31" i="16"/>
  <c r="G31" i="16"/>
  <c r="F31" i="16"/>
  <c r="E31" i="16"/>
  <c r="C31" i="16"/>
  <c r="B31" i="16"/>
  <c r="C18" i="8" l="1"/>
  <c r="C14" i="8"/>
  <c r="C10" i="8"/>
  <c r="C6" i="8"/>
  <c r="C7" i="8"/>
  <c r="C17" i="8"/>
  <c r="C13" i="8"/>
  <c r="C9" i="8"/>
  <c r="C5" i="8"/>
  <c r="C16" i="8"/>
  <c r="C12" i="8"/>
  <c r="C8" i="8"/>
  <c r="C15" i="8"/>
  <c r="C11" i="8"/>
  <c r="C4" i="8"/>
  <c r="U39" i="16"/>
  <c r="U51" i="16"/>
  <c r="U55" i="16"/>
  <c r="U41" i="16"/>
  <c r="U44" i="16"/>
  <c r="U45" i="16"/>
  <c r="Q55" i="16"/>
  <c r="P55" i="16"/>
  <c r="Q54" i="16"/>
  <c r="M54" i="16"/>
  <c r="E54" i="16"/>
  <c r="Q53" i="16"/>
  <c r="O53" i="16"/>
  <c r="M53" i="16"/>
  <c r="E53" i="16"/>
  <c r="C53" i="16"/>
  <c r="Q52" i="16"/>
  <c r="M52" i="16"/>
  <c r="E52" i="16"/>
  <c r="Q51" i="16"/>
  <c r="M51" i="16"/>
  <c r="I51" i="16"/>
  <c r="E51" i="16"/>
  <c r="Q50" i="16"/>
  <c r="P50" i="16"/>
  <c r="M50" i="16"/>
  <c r="E50" i="16"/>
  <c r="D50" i="16"/>
  <c r="Q49" i="16"/>
  <c r="M49" i="16"/>
  <c r="E49" i="16"/>
  <c r="Q48" i="16"/>
  <c r="M48" i="16"/>
  <c r="E48" i="16"/>
  <c r="D48" i="16"/>
  <c r="Q47" i="16"/>
  <c r="M47" i="16"/>
  <c r="K47" i="16"/>
  <c r="I47" i="16"/>
  <c r="E47" i="16"/>
  <c r="C47" i="16"/>
  <c r="Q46" i="16"/>
  <c r="P46" i="16"/>
  <c r="I46" i="16"/>
  <c r="E46" i="16"/>
  <c r="Q45" i="16"/>
  <c r="I45" i="16"/>
  <c r="H45" i="16"/>
  <c r="Q44" i="16"/>
  <c r="I44" i="16"/>
  <c r="E44" i="16"/>
  <c r="Q43" i="16"/>
  <c r="P43" i="16"/>
  <c r="M43" i="16"/>
  <c r="I43" i="16"/>
  <c r="E43" i="16"/>
  <c r="Q42" i="16"/>
  <c r="M42" i="16"/>
  <c r="I42" i="16"/>
  <c r="G42" i="16"/>
  <c r="E42" i="16"/>
  <c r="Q41" i="16"/>
  <c r="P41" i="16"/>
  <c r="I41" i="16"/>
  <c r="Q40" i="16"/>
  <c r="O40" i="16"/>
  <c r="M40" i="16"/>
  <c r="E40" i="16"/>
  <c r="C40" i="16"/>
  <c r="Q39" i="16"/>
  <c r="M39" i="16"/>
  <c r="E39" i="16"/>
  <c r="D39" i="16"/>
  <c r="Q38" i="16"/>
  <c r="M38" i="16"/>
  <c r="I38" i="16"/>
  <c r="E38" i="16"/>
  <c r="P54" i="16"/>
  <c r="O54" i="16"/>
  <c r="L54" i="16"/>
  <c r="K54" i="16"/>
  <c r="S54" i="16"/>
  <c r="D54" i="16"/>
  <c r="C54" i="16"/>
  <c r="P53" i="16"/>
  <c r="L53" i="16"/>
  <c r="K53" i="16"/>
  <c r="D53" i="16"/>
  <c r="P52" i="16"/>
  <c r="O52" i="16"/>
  <c r="L52" i="16"/>
  <c r="K52" i="16"/>
  <c r="S52" i="16"/>
  <c r="D52" i="16"/>
  <c r="C52" i="16"/>
  <c r="P51" i="16"/>
  <c r="O51" i="16"/>
  <c r="L51" i="16"/>
  <c r="K51" i="16"/>
  <c r="H51" i="16"/>
  <c r="G51" i="16"/>
  <c r="C51" i="16"/>
  <c r="O50" i="16"/>
  <c r="L50" i="16"/>
  <c r="K50" i="16"/>
  <c r="C50" i="16"/>
  <c r="P49" i="16"/>
  <c r="O49" i="16"/>
  <c r="L49" i="16"/>
  <c r="K49" i="16"/>
  <c r="C49" i="16"/>
  <c r="P48" i="16"/>
  <c r="O48" i="16"/>
  <c r="L48" i="16"/>
  <c r="K48" i="16"/>
  <c r="C48" i="16"/>
  <c r="P47" i="16"/>
  <c r="O47" i="16"/>
  <c r="L47" i="16"/>
  <c r="H47" i="16"/>
  <c r="G47" i="16"/>
  <c r="D47" i="16"/>
  <c r="O46" i="16"/>
  <c r="H46" i="16"/>
  <c r="G46" i="16"/>
  <c r="D46" i="16"/>
  <c r="C46" i="16"/>
  <c r="P45" i="16"/>
  <c r="O45" i="16"/>
  <c r="G45" i="16"/>
  <c r="P44" i="16"/>
  <c r="O44" i="16"/>
  <c r="H44" i="16"/>
  <c r="C44" i="16"/>
  <c r="O43" i="16"/>
  <c r="L43" i="16"/>
  <c r="K43" i="16"/>
  <c r="H43" i="16"/>
  <c r="G43" i="16"/>
  <c r="D43" i="16"/>
  <c r="C43" i="16"/>
  <c r="P42" i="16"/>
  <c r="O42" i="16"/>
  <c r="L42" i="16"/>
  <c r="K42" i="16"/>
  <c r="H42" i="16"/>
  <c r="S42" i="16"/>
  <c r="D42" i="16"/>
  <c r="C42" i="16"/>
  <c r="O41" i="16"/>
  <c r="H41" i="16"/>
  <c r="G41" i="16"/>
  <c r="P40" i="16"/>
  <c r="L40" i="16"/>
  <c r="K40" i="16"/>
  <c r="P39" i="16"/>
  <c r="O39" i="16"/>
  <c r="L39" i="16"/>
  <c r="K39" i="16"/>
  <c r="P38" i="16"/>
  <c r="O38" i="16"/>
  <c r="K38" i="16"/>
  <c r="C19" i="8" l="1"/>
  <c r="S40" i="16"/>
  <c r="S41" i="16"/>
  <c r="T55" i="16"/>
  <c r="U38" i="16"/>
  <c r="U47" i="16"/>
  <c r="S47" i="16"/>
  <c r="U43" i="16"/>
  <c r="T52" i="16"/>
  <c r="S39" i="16"/>
  <c r="U52" i="16"/>
  <c r="U40" i="16"/>
  <c r="T39" i="16"/>
  <c r="T46" i="16"/>
  <c r="T42" i="16"/>
  <c r="L38" i="16"/>
  <c r="C39" i="16"/>
  <c r="S38" i="16"/>
  <c r="U50" i="16"/>
  <c r="U46" i="16"/>
  <c r="U42" i="16"/>
  <c r="T53" i="16"/>
  <c r="T43" i="16"/>
  <c r="T54" i="16"/>
  <c r="G44" i="16"/>
  <c r="D38" i="16"/>
  <c r="U53" i="16"/>
  <c r="U49" i="16"/>
  <c r="S51" i="16"/>
  <c r="S49" i="16"/>
  <c r="S43" i="16"/>
  <c r="T51" i="16"/>
  <c r="S48" i="16"/>
  <c r="S44" i="16"/>
  <c r="T41" i="16"/>
  <c r="T48" i="16"/>
  <c r="U48" i="16"/>
  <c r="T49" i="16"/>
  <c r="S53" i="16"/>
  <c r="S45" i="16"/>
  <c r="T40" i="16"/>
  <c r="T45" i="16"/>
  <c r="T44" i="16"/>
  <c r="T50" i="16"/>
  <c r="U54" i="16"/>
  <c r="S50" i="16"/>
  <c r="S46" i="16"/>
  <c r="G38" i="16"/>
  <c r="D44" i="16"/>
  <c r="D49" i="16"/>
  <c r="D51" i="16"/>
  <c r="T47" i="16"/>
  <c r="C38" i="16"/>
  <c r="H38" i="16"/>
  <c r="D40" i="16"/>
  <c r="T38" i="16" l="1"/>
</calcChain>
</file>

<file path=xl/sharedStrings.xml><?xml version="1.0" encoding="utf-8"?>
<sst xmlns="http://schemas.openxmlformats.org/spreadsheetml/2006/main" count="584" uniqueCount="124">
  <si>
    <t>Fakulta</t>
  </si>
  <si>
    <t>Prezenční forma</t>
  </si>
  <si>
    <t>Kombinovaná forma</t>
  </si>
  <si>
    <t>Přihlášení</t>
  </si>
  <si>
    <t>Přijatí</t>
  </si>
  <si>
    <t>Celkem</t>
  </si>
  <si>
    <t>Z toho</t>
  </si>
  <si>
    <t>Ženy</t>
  </si>
  <si>
    <t>Cizinci</t>
  </si>
  <si>
    <t>PZ</t>
  </si>
  <si>
    <t>BPZ</t>
  </si>
  <si>
    <t>KTF</t>
  </si>
  <si>
    <t>ETF</t>
  </si>
  <si>
    <t>HTF</t>
  </si>
  <si>
    <t>PF</t>
  </si>
  <si>
    <t>1.LF</t>
  </si>
  <si>
    <t>2.LF</t>
  </si>
  <si>
    <t>3.LF</t>
  </si>
  <si>
    <t>LFP</t>
  </si>
  <si>
    <t>LFHK</t>
  </si>
  <si>
    <t>FaF</t>
  </si>
  <si>
    <t>FF</t>
  </si>
  <si>
    <t>PřF</t>
  </si>
  <si>
    <t>MFF</t>
  </si>
  <si>
    <t>PedF</t>
  </si>
  <si>
    <t>FSV</t>
  </si>
  <si>
    <t>FTVS</t>
  </si>
  <si>
    <t>FHS</t>
  </si>
  <si>
    <t>CERGE</t>
  </si>
  <si>
    <t xml:space="preserve">Pozn. </t>
  </si>
  <si>
    <t>PZ - uchazeči přijatí ke studiu na základě přijímací zkoušky</t>
  </si>
  <si>
    <t>BPZ - uchazeči přijatí ke studiu bez vykonání přijímací zkoušky</t>
  </si>
  <si>
    <t>Bc.</t>
  </si>
  <si>
    <t>n. Mgr.</t>
  </si>
  <si>
    <t>Mgr.</t>
  </si>
  <si>
    <t>Ph.D.</t>
  </si>
  <si>
    <t>Poznámky:</t>
  </si>
  <si>
    <t>1 uchazeč = 1 přihláška ke studiu, tj. každý uchazeč se ve statistice objeví tolikrát, kolikrát se dostavil k přijímacímu řízení</t>
  </si>
  <si>
    <t>1 uchazeč = 1 přihláška ke studiu, tj. každý uchazeč se ve statistice objeví tolikrát, kolikrát si podal přihlášku ke studiu</t>
  </si>
  <si>
    <t>a nedostavil se k přijímací zkoušce</t>
  </si>
  <si>
    <t>Počet přihlášek</t>
  </si>
  <si>
    <t>Počet osob</t>
  </si>
  <si>
    <t>%</t>
  </si>
  <si>
    <t>Počty přijatých uchazečů</t>
  </si>
  <si>
    <t>Z toho rektor</t>
  </si>
  <si>
    <t>prez.</t>
  </si>
  <si>
    <t>komb.</t>
  </si>
  <si>
    <t>Přijatí uchazeči (fyzické osoby)</t>
  </si>
  <si>
    <t>Přijatí uchazeči (přihlášky)</t>
  </si>
  <si>
    <t>UK</t>
  </si>
  <si>
    <t>Tab. VIa - Přehled počtu přihlášených uchazečů o studium za poslední roky</t>
  </si>
  <si>
    <t>přihlášení celkem</t>
  </si>
  <si>
    <t>z toho</t>
  </si>
  <si>
    <t>KF</t>
  </si>
  <si>
    <t xml:space="preserve">Mgr. </t>
  </si>
  <si>
    <t>ženy</t>
  </si>
  <si>
    <t>cizinci</t>
  </si>
  <si>
    <t>2010/2011</t>
  </si>
  <si>
    <t>2011/2012</t>
  </si>
  <si>
    <t>2012/2013</t>
  </si>
  <si>
    <t>2013/2014</t>
  </si>
  <si>
    <t>2014/2015</t>
  </si>
  <si>
    <t>2015/2016</t>
  </si>
  <si>
    <t>2016/2017</t>
  </si>
  <si>
    <t>2017/2018</t>
  </si>
  <si>
    <t>2018/2019</t>
  </si>
  <si>
    <t>přijatí celkem</t>
  </si>
  <si>
    <t>děkan</t>
  </si>
  <si>
    <t>rektor</t>
  </si>
  <si>
    <t>Tab. VIc - Přehled počtu podaných odvolání a přijetí ke studiu rektorem za poslední roky</t>
  </si>
  <si>
    <t>počet žádostí     o přezkum</t>
  </si>
  <si>
    <t>přijato rektorem</t>
  </si>
  <si>
    <t>2013/2015</t>
  </si>
  <si>
    <t>Zdrojová data:</t>
  </si>
  <si>
    <t>Ve sloupcích přihlášek, dostavilo se a přijato jsou započítány všechny různé přihlášky splňující daná kriteria.</t>
  </si>
  <si>
    <t>Započítany jsou pouze přihlášky resp. studia v prezenční či kombinované formě.</t>
  </si>
  <si>
    <t>Ve sloupci dostavilo se jsou zahrnuty i přihlášky uchazečů přijatých bez přijímacích zkoušek.</t>
  </si>
  <si>
    <t>Počty</t>
  </si>
  <si>
    <t>Navazující mgr.</t>
  </si>
  <si>
    <t>PhD.</t>
  </si>
  <si>
    <t>přihlášek</t>
  </si>
  <si>
    <t>dostavilo se</t>
  </si>
  <si>
    <t>přijato</t>
  </si>
  <si>
    <t>zapsáno</t>
  </si>
  <si>
    <t>LF Plzeň</t>
  </si>
  <si>
    <t>LF HK</t>
  </si>
  <si>
    <t>PřírF</t>
  </si>
  <si>
    <t>Procenta</t>
  </si>
  <si>
    <t>přihlášek %</t>
  </si>
  <si>
    <t>z přihlášek dostavilo se  %</t>
  </si>
  <si>
    <t>z přihlášek přijato %</t>
  </si>
  <si>
    <t>z přihlášek zapsáno %</t>
  </si>
  <si>
    <t>Ostatní</t>
  </si>
  <si>
    <t>Tab. Ia - Přehled o počtu uchazečů přihlášených a přijatých ke studiu - bakalářské studijní programy - stav k 31.10. 2019</t>
  </si>
  <si>
    <t>Tab. Ib - Přehled o počtu uchazečů přihlášených a přijatých ke studiu - navazující magisterské studijní programy - stav k 31.10. 2019</t>
  </si>
  <si>
    <t>Tab. Ic - Přehled o počtu uchazečů přihlášených a přijatých ke studiu - magisterské studijní programy - stav k 31.10. 2019</t>
  </si>
  <si>
    <t>Tab. Id - Přehled o počtu uchazečů přihlášených a přijatých ke studiu - doktorské studijní programy - stav k 31.10. 2019</t>
  </si>
  <si>
    <t>Tab. Ie - Přehled o počtu uchazečů přihlášených a přijatých ke studiu - sumář studijních programů - stav k 31.10. 2019</t>
  </si>
  <si>
    <t>Tab. IIb - Počet uchazečů o studium, kteří se nedostavili k přijímací zkoušce - stav k 31.10. 2019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</si>
  <si>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</si>
  <si>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</si>
  <si>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</si>
  <si>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</si>
  <si>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</si>
  <si>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</si>
  <si>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</si>
  <si>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</si>
  <si>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</si>
  <si>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</si>
  <si>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</si>
  <si>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</si>
  <si>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</si>
  <si>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</si>
  <si>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18</t>
  </si>
  <si>
    <t>Tab. III - Počet podaných přihlášek v poměru k počtu uchazečů - stav k 31.10. 2019</t>
  </si>
  <si>
    <t>Tab. IV - Počet uchazečů přijatých ke studiu děkanem a rektorem - stav k 31.10. 2019</t>
  </si>
  <si>
    <t>Tab. V - Počet přijatých uchazečů (rozdíl mezi fyzickými osobami a přihláškami) - stav k 31.10. 2019</t>
  </si>
  <si>
    <t>2019/2020</t>
  </si>
  <si>
    <t>Tab. VII - Přehled počtu přihlášek, uchazečů, kteří se dostavili k přijímací zkoušce, přijatých a zapsaných uchazečů - stav ke 31. 10. 2019</t>
  </si>
  <si>
    <t>Ve sloupci zapsáno jsou započítána různá studia zapsaná mezi 1.6.2019 a 31.10.2019 (přestupy nejsou zahrnuty) a splňující daná kriteria.</t>
  </si>
  <si>
    <r>
      <t xml:space="preserve">Jako zdrojová byla použita  </t>
    </r>
    <r>
      <rPr>
        <b/>
        <sz val="10"/>
        <color indexed="14"/>
        <rFont val="Arial CE"/>
        <charset val="238"/>
      </rPr>
      <t>data ze SIMS k 31.10.2019</t>
    </r>
    <r>
      <rPr>
        <sz val="11"/>
        <color theme="1"/>
        <rFont val="Calibri"/>
        <family val="2"/>
        <charset val="238"/>
        <scheme val="minor"/>
      </rPr>
      <t xml:space="preserve">. V údajích o zapsaných studentech jsou zahrnuti i ti, kteří mají pouze Nový studijní stav a z tohoto důvodu  může počet zapsaných ještě klesnout. </t>
    </r>
    <r>
      <rPr>
        <b/>
        <sz val="10"/>
        <color indexed="14"/>
        <rFont val="Arial CE"/>
        <charset val="238"/>
      </rPr>
      <t/>
    </r>
  </si>
  <si>
    <t xml:space="preserve"> </t>
  </si>
  <si>
    <t>Tab. IIa - Počet uchazečů o studium, kteří neuspěli u přijímací zkoušky - stav k 31.10. 2019</t>
  </si>
  <si>
    <t>Tab. VIb - Přehled počtu přijatých uchazečů za poslední roky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</si>
</sst>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0"/>
    <numFmt numFmtId="165" formatCode="0.0"/>
    <numFmt numFmtId="166" formatCode="0.00000"/>
  </numFmts>
  <fonts count="27" x14ac:knownFonts="1">
    <font>
      <sz val="11"/>
      <color theme="1"/>
      <name val="Calibri"/>
      <family val="2"/>
      <charset val="238"/>
      <scheme val="minor"/>
    </font>
    <font>
      <b/>
      <sz val="12"/>
      <name val="Times New Roman CE"/>
      <family val="1"/>
      <charset val="238"/>
    </font>
    <font>
      <sz val="12"/>
      <name val="Times New Roman CE"/>
      <family val="1"/>
      <charset val="238"/>
    </font>
    <font>
      <b/>
      <i/>
      <sz val="12"/>
      <name val="Times New Roman CE"/>
      <family val="1"/>
      <charset val="238"/>
    </font>
    <font>
      <b/>
      <i/>
      <sz val="10"/>
      <name val="Arial CE"/>
      <charset val="238"/>
    </font>
    <font>
      <sz val="10"/>
      <color indexed="8"/>
      <name val="Arial"/>
      <family val="2"/>
      <charset val="238"/>
    </font>
    <font>
      <b/>
      <i/>
      <sz val="12"/>
      <color indexed="8"/>
      <name val="Times New Roman CE"/>
      <family val="1"/>
      <charset val="238"/>
    </font>
    <font>
      <sz val="12"/>
      <color indexed="8"/>
      <name val="Times New Roman CE"/>
      <family val="1"/>
      <charset val="238"/>
    </font>
    <font>
      <sz val="12"/>
      <color theme="1"/>
      <name val="Times New Roman CE"/>
      <charset val="238"/>
    </font>
    <font>
      <b/>
      <i/>
      <sz val="12"/>
      <color indexed="8"/>
      <name val="Times New Roman CE"/>
      <charset val="238"/>
    </font>
    <font>
      <b/>
      <sz val="12"/>
      <color indexed="8"/>
      <name val="Times New Roman CE"/>
      <family val="1"/>
      <charset val="238"/>
    </font>
    <font>
      <sz val="12"/>
      <name val="Times New Roman CE"/>
      <charset val="238"/>
    </font>
    <font>
      <sz val="12"/>
      <color indexed="8"/>
      <name val="Times New Roman CE"/>
      <charset val="238"/>
    </font>
    <font>
      <b/>
      <sz val="12"/>
      <name val="Times New Roman CE"/>
      <charset val="238"/>
    </font>
    <font>
      <b/>
      <i/>
      <sz val="12"/>
      <name val="Times New Roman CE"/>
      <charset val="238"/>
    </font>
    <font>
      <b/>
      <i/>
      <sz val="11"/>
      <name val="Times New Roman CE"/>
      <family val="1"/>
      <charset val="238"/>
    </font>
    <font>
      <sz val="10"/>
      <name val="Calibri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8"/>
      <name val="Arial"/>
      <family val="2"/>
      <charset val="238"/>
    </font>
    <font>
      <b/>
      <sz val="10"/>
      <color indexed="14"/>
      <name val="Arial CE"/>
      <charset val="238"/>
    </font>
    <font>
      <b/>
      <sz val="14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10"/>
      <name val="Arial"/>
      <family val="2"/>
      <charset val="238"/>
    </font>
    <font>
      <sz val="10"/>
      <color indexed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3"/>
      </left>
      <right style="medium">
        <color indexed="63"/>
      </right>
      <top style="medium">
        <color indexed="63"/>
      </top>
      <bottom style="hair">
        <color indexed="8"/>
      </bottom>
      <diagonal/>
    </border>
    <border>
      <left/>
      <right style="medium">
        <color indexed="63"/>
      </right>
      <top style="medium">
        <color indexed="63"/>
      </top>
      <bottom style="hair">
        <color indexed="8"/>
      </bottom>
      <diagonal/>
    </border>
    <border>
      <left style="medium">
        <color indexed="63"/>
      </left>
      <right style="medium">
        <color indexed="63"/>
      </right>
      <top style="hair">
        <color indexed="8"/>
      </top>
      <bottom style="medium">
        <color indexed="63"/>
      </bottom>
      <diagonal/>
    </border>
    <border>
      <left style="medium">
        <color indexed="63"/>
      </left>
      <right style="hair">
        <color indexed="8"/>
      </right>
      <top style="hair">
        <color indexed="8"/>
      </top>
      <bottom style="medium">
        <color indexed="63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63"/>
      </bottom>
      <diagonal/>
    </border>
    <border>
      <left style="hair">
        <color indexed="8"/>
      </left>
      <right style="medium">
        <color indexed="63"/>
      </right>
      <top style="hair">
        <color indexed="8"/>
      </top>
      <bottom style="medium">
        <color indexed="63"/>
      </bottom>
      <diagonal/>
    </border>
    <border>
      <left/>
      <right style="hair">
        <color indexed="8"/>
      </right>
      <top style="hair">
        <color indexed="8"/>
      </top>
      <bottom style="medium">
        <color indexed="63"/>
      </bottom>
      <diagonal/>
    </border>
    <border>
      <left/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medium">
        <color indexed="63"/>
      </right>
      <top style="hair">
        <color indexed="8"/>
      </top>
      <bottom/>
      <diagonal/>
    </border>
    <border>
      <left style="medium">
        <color indexed="63"/>
      </left>
      <right style="medium">
        <color indexed="63"/>
      </right>
      <top/>
      <bottom style="hair">
        <color indexed="8"/>
      </bottom>
      <diagonal/>
    </border>
    <border>
      <left style="medium">
        <color indexed="63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medium">
        <color indexed="64"/>
      </left>
      <right style="hair">
        <color indexed="8"/>
      </right>
      <top style="medium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64"/>
      </top>
      <bottom style="hair">
        <color indexed="8"/>
      </bottom>
      <diagonal/>
    </border>
    <border>
      <left style="hair">
        <color indexed="8"/>
      </left>
      <right style="medium">
        <color indexed="64"/>
      </right>
      <top style="medium">
        <color indexed="64"/>
      </top>
      <bottom style="hair">
        <color indexed="8"/>
      </bottom>
      <diagonal/>
    </border>
    <border>
      <left style="medium">
        <color indexed="63"/>
      </left>
      <right style="medium">
        <color indexed="63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3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 style="medium">
        <color indexed="64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medium">
        <color indexed="64"/>
      </right>
      <top style="hair">
        <color indexed="8"/>
      </top>
      <bottom/>
      <diagonal/>
    </border>
    <border>
      <left style="medium">
        <color indexed="63"/>
      </left>
      <right style="medium">
        <color indexed="63"/>
      </right>
      <top style="hair">
        <color indexed="8"/>
      </top>
      <bottom/>
      <diagonal/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  <diagonal/>
    </border>
    <border>
      <left/>
      <right style="hair">
        <color indexed="8"/>
      </right>
      <top style="medium">
        <color indexed="63"/>
      </top>
      <bottom style="medium">
        <color indexed="63"/>
      </bottom>
      <diagonal/>
    </border>
    <border>
      <left style="hair">
        <color indexed="8"/>
      </left>
      <right style="hair">
        <color indexed="8"/>
      </right>
      <top style="medium">
        <color indexed="63"/>
      </top>
      <bottom style="medium">
        <color indexed="63"/>
      </bottom>
      <diagonal/>
    </border>
    <border>
      <left style="hair">
        <color indexed="8"/>
      </left>
      <right style="medium">
        <color indexed="63"/>
      </right>
      <top style="medium">
        <color indexed="63"/>
      </top>
      <bottom style="medium">
        <color indexed="63"/>
      </bottom>
      <diagonal/>
    </border>
    <border>
      <left style="hair">
        <color indexed="8"/>
      </left>
      <right style="medium">
        <color indexed="64"/>
      </right>
      <top style="hair">
        <color indexed="8"/>
      </top>
      <bottom style="medium">
        <color indexed="6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</cellStyleXfs>
  <cellXfs count="358">
    <xf numFmtId="0" fontId="0" fillId="0" borderId="0" xfId="0"/>
    <xf numFmtId="0" fontId="1" fillId="0" borderId="0" xfId="0" applyFont="1"/>
    <xf numFmtId="0" fontId="2" fillId="0" borderId="0" xfId="0" applyFont="1"/>
    <xf numFmtId="0" fontId="6" fillId="0" borderId="12" xfId="1" applyFont="1" applyFill="1" applyBorder="1" applyAlignment="1">
      <alignment horizontal="center"/>
    </xf>
    <xf numFmtId="0" fontId="6" fillId="0" borderId="14" xfId="1" applyFont="1" applyFill="1" applyBorder="1" applyAlignment="1">
      <alignment horizontal="center"/>
    </xf>
    <xf numFmtId="0" fontId="6" fillId="0" borderId="15" xfId="1" applyFont="1" applyFill="1" applyBorder="1" applyAlignment="1">
      <alignment horizontal="left" wrapText="1"/>
    </xf>
    <xf numFmtId="1" fontId="7" fillId="0" borderId="16" xfId="2" applyNumberFormat="1" applyFont="1" applyFill="1" applyBorder="1" applyAlignment="1">
      <alignment horizontal="right" wrapText="1"/>
    </xf>
    <xf numFmtId="1" fontId="7" fillId="0" borderId="17" xfId="2" applyNumberFormat="1" applyFont="1" applyFill="1" applyBorder="1" applyAlignment="1">
      <alignment horizontal="right" wrapText="1"/>
    </xf>
    <xf numFmtId="1" fontId="7" fillId="0" borderId="18" xfId="2" applyNumberFormat="1" applyFont="1" applyFill="1" applyBorder="1" applyAlignment="1">
      <alignment horizontal="right" wrapText="1"/>
    </xf>
    <xf numFmtId="1" fontId="7" fillId="0" borderId="19" xfId="2" applyNumberFormat="1" applyFont="1" applyFill="1" applyBorder="1" applyAlignment="1">
      <alignment horizontal="right" wrapText="1"/>
    </xf>
    <xf numFmtId="0" fontId="6" fillId="0" borderId="7" xfId="1" applyFont="1" applyFill="1" applyBorder="1" applyAlignment="1">
      <alignment horizontal="left" wrapText="1"/>
    </xf>
    <xf numFmtId="1" fontId="7" fillId="0" borderId="20" xfId="2" applyNumberFormat="1" applyFont="1" applyFill="1" applyBorder="1" applyAlignment="1">
      <alignment horizontal="right" wrapText="1"/>
    </xf>
    <xf numFmtId="1" fontId="7" fillId="0" borderId="21" xfId="2" applyNumberFormat="1" applyFont="1" applyFill="1" applyBorder="1" applyAlignment="1">
      <alignment horizontal="right" wrapText="1"/>
    </xf>
    <xf numFmtId="1" fontId="7" fillId="0" borderId="22" xfId="2" applyNumberFormat="1" applyFont="1" applyFill="1" applyBorder="1" applyAlignment="1">
      <alignment horizontal="right" wrapText="1"/>
    </xf>
    <xf numFmtId="1" fontId="7" fillId="0" borderId="5" xfId="2" applyNumberFormat="1" applyFont="1" applyFill="1" applyBorder="1" applyAlignment="1">
      <alignment horizontal="right" wrapText="1"/>
    </xf>
    <xf numFmtId="0" fontId="6" fillId="0" borderId="23" xfId="1" applyFont="1" applyFill="1" applyBorder="1" applyAlignment="1">
      <alignment horizontal="left" vertical="top" wrapText="1"/>
    </xf>
    <xf numFmtId="1" fontId="8" fillId="0" borderId="24" xfId="2" applyNumberFormat="1" applyFont="1" applyFill="1" applyBorder="1" applyAlignment="1">
      <alignment horizontal="right" vertical="top" wrapText="1"/>
    </xf>
    <xf numFmtId="1" fontId="8" fillId="0" borderId="12" xfId="2" applyNumberFormat="1" applyFont="1" applyFill="1" applyBorder="1" applyAlignment="1">
      <alignment horizontal="right" vertical="top" wrapText="1"/>
    </xf>
    <xf numFmtId="1" fontId="8" fillId="0" borderId="14" xfId="2" applyNumberFormat="1" applyFont="1" applyFill="1" applyBorder="1" applyAlignment="1">
      <alignment horizontal="right" vertical="top" wrapText="1"/>
    </xf>
    <xf numFmtId="1" fontId="8" fillId="0" borderId="25" xfId="2" applyNumberFormat="1" applyFont="1" applyFill="1" applyBorder="1" applyAlignment="1">
      <alignment horizontal="right" vertical="top" wrapText="1"/>
    </xf>
    <xf numFmtId="1" fontId="1" fillId="0" borderId="16" xfId="0" applyNumberFormat="1" applyFont="1" applyFill="1" applyBorder="1"/>
    <xf numFmtId="0" fontId="2" fillId="0" borderId="0" xfId="0" applyFont="1" applyFill="1"/>
    <xf numFmtId="1" fontId="7" fillId="0" borderId="26" xfId="2" applyNumberFormat="1" applyFont="1" applyFill="1" applyBorder="1" applyAlignment="1">
      <alignment horizontal="right" wrapText="1"/>
    </xf>
    <xf numFmtId="1" fontId="7" fillId="0" borderId="27" xfId="2" applyNumberFormat="1" applyFont="1" applyFill="1" applyBorder="1" applyAlignment="1">
      <alignment horizontal="right" wrapText="1"/>
    </xf>
    <xf numFmtId="0" fontId="9" fillId="0" borderId="7" xfId="1" applyFont="1" applyFill="1" applyBorder="1" applyAlignment="1">
      <alignment horizontal="left" wrapText="1"/>
    </xf>
    <xf numFmtId="1" fontId="7" fillId="0" borderId="24" xfId="2" applyNumberFormat="1" applyFont="1" applyFill="1" applyBorder="1" applyAlignment="1">
      <alignment horizontal="right" vertical="center" wrapText="1"/>
    </xf>
    <xf numFmtId="1" fontId="7" fillId="0" borderId="12" xfId="2" applyNumberFormat="1" applyFont="1" applyFill="1" applyBorder="1" applyAlignment="1">
      <alignment horizontal="right" vertical="center" wrapText="1"/>
    </xf>
    <xf numFmtId="1" fontId="7" fillId="0" borderId="28" xfId="2" applyNumberFormat="1" applyFont="1" applyFill="1" applyBorder="1" applyAlignment="1">
      <alignment horizontal="right" vertical="center" wrapText="1"/>
    </xf>
    <xf numFmtId="1" fontId="7" fillId="0" borderId="14" xfId="2" applyNumberFormat="1" applyFont="1" applyFill="1" applyBorder="1" applyAlignment="1">
      <alignment horizontal="right" vertical="center" wrapText="1"/>
    </xf>
    <xf numFmtId="1" fontId="7" fillId="0" borderId="25" xfId="2" applyNumberFormat="1" applyFont="1" applyFill="1" applyBorder="1" applyAlignment="1">
      <alignment horizontal="right" vertical="center" wrapText="1"/>
    </xf>
    <xf numFmtId="1" fontId="1" fillId="0" borderId="17" xfId="0" applyNumberFormat="1" applyFont="1" applyFill="1" applyBorder="1"/>
    <xf numFmtId="1" fontId="1" fillId="0" borderId="18" xfId="0" applyNumberFormat="1" applyFont="1" applyFill="1" applyBorder="1"/>
    <xf numFmtId="1" fontId="1" fillId="0" borderId="19" xfId="0" applyNumberFormat="1" applyFont="1" applyFill="1" applyBorder="1"/>
    <xf numFmtId="0" fontId="2" fillId="0" borderId="20" xfId="0" applyFont="1" applyFill="1" applyBorder="1"/>
    <xf numFmtId="0" fontId="2" fillId="0" borderId="21" xfId="0" applyFont="1" applyFill="1" applyBorder="1"/>
    <xf numFmtId="0" fontId="2" fillId="0" borderId="27" xfId="0" applyFont="1" applyFill="1" applyBorder="1"/>
    <xf numFmtId="0" fontId="2" fillId="0" borderId="22" xfId="0" applyFont="1" applyFill="1" applyBorder="1"/>
    <xf numFmtId="0" fontId="2" fillId="0" borderId="5" xfId="0" applyFont="1" applyFill="1" applyBorder="1"/>
    <xf numFmtId="0" fontId="2" fillId="0" borderId="31" xfId="0" applyFont="1" applyFill="1" applyBorder="1"/>
    <xf numFmtId="0" fontId="2" fillId="0" borderId="32" xfId="0" applyFont="1" applyFill="1" applyBorder="1"/>
    <xf numFmtId="0" fontId="2" fillId="0" borderId="33" xfId="0" applyFont="1" applyFill="1" applyBorder="1"/>
    <xf numFmtId="0" fontId="2" fillId="0" borderId="34" xfId="0" applyFont="1" applyFill="1" applyBorder="1"/>
    <xf numFmtId="0" fontId="2" fillId="0" borderId="7" xfId="0" applyFont="1" applyFill="1" applyBorder="1"/>
    <xf numFmtId="1" fontId="2" fillId="0" borderId="0" xfId="0" applyNumberFormat="1" applyFont="1"/>
    <xf numFmtId="0" fontId="6" fillId="0" borderId="24" xfId="4" applyFont="1" applyFill="1" applyBorder="1" applyAlignment="1">
      <alignment horizontal="center"/>
    </xf>
    <xf numFmtId="0" fontId="6" fillId="0" borderId="25" xfId="4" applyFont="1" applyFill="1" applyBorder="1" applyAlignment="1">
      <alignment horizontal="center"/>
    </xf>
    <xf numFmtId="0" fontId="6" fillId="0" borderId="12" xfId="4" applyFont="1" applyFill="1" applyBorder="1" applyAlignment="1">
      <alignment horizontal="center"/>
    </xf>
    <xf numFmtId="0" fontId="6" fillId="0" borderId="14" xfId="4" applyFont="1" applyFill="1" applyBorder="1" applyAlignment="1">
      <alignment horizontal="center"/>
    </xf>
    <xf numFmtId="0" fontId="6" fillId="0" borderId="23" xfId="4" applyFont="1" applyFill="1" applyBorder="1" applyAlignment="1">
      <alignment horizontal="center"/>
    </xf>
    <xf numFmtId="1" fontId="7" fillId="0" borderId="36" xfId="2" applyNumberFormat="1" applyFont="1" applyFill="1" applyBorder="1" applyAlignment="1">
      <alignment horizontal="right" wrapText="1"/>
    </xf>
    <xf numFmtId="1" fontId="7" fillId="0" borderId="37" xfId="2" applyNumberFormat="1" applyFont="1" applyFill="1" applyBorder="1" applyAlignment="1">
      <alignment horizontal="right" wrapText="1"/>
    </xf>
    <xf numFmtId="1" fontId="7" fillId="0" borderId="38" xfId="2" applyNumberFormat="1" applyFont="1" applyFill="1" applyBorder="1" applyAlignment="1">
      <alignment horizontal="right" wrapText="1"/>
    </xf>
    <xf numFmtId="1" fontId="7" fillId="0" borderId="39" xfId="2" applyNumberFormat="1" applyFont="1" applyFill="1" applyBorder="1" applyAlignment="1">
      <alignment horizontal="right" wrapText="1"/>
    </xf>
    <xf numFmtId="1" fontId="7" fillId="0" borderId="40" xfId="2" applyNumberFormat="1" applyFont="1" applyFill="1" applyBorder="1" applyAlignment="1">
      <alignment horizontal="right" wrapText="1"/>
    </xf>
    <xf numFmtId="1" fontId="7" fillId="0" borderId="41" xfId="2" applyNumberFormat="1" applyFont="1" applyFill="1" applyBorder="1" applyAlignment="1">
      <alignment horizontal="right" wrapText="1"/>
    </xf>
    <xf numFmtId="1" fontId="7" fillId="0" borderId="42" xfId="2" applyNumberFormat="1" applyFont="1" applyFill="1" applyBorder="1" applyAlignment="1">
      <alignment horizontal="right" wrapText="1"/>
    </xf>
    <xf numFmtId="1" fontId="7" fillId="0" borderId="43" xfId="2" applyNumberFormat="1" applyFont="1" applyFill="1" applyBorder="1" applyAlignment="1">
      <alignment horizontal="right" wrapText="1"/>
    </xf>
    <xf numFmtId="1" fontId="7" fillId="0" borderId="15" xfId="2" applyNumberFormat="1" applyFont="1" applyFill="1" applyBorder="1" applyAlignment="1">
      <alignment horizontal="right" wrapText="1"/>
    </xf>
    <xf numFmtId="1" fontId="7" fillId="0" borderId="7" xfId="2" applyNumberFormat="1" applyFont="1" applyFill="1" applyBorder="1" applyAlignment="1">
      <alignment horizontal="right" wrapText="1"/>
    </xf>
    <xf numFmtId="0" fontId="2" fillId="0" borderId="0" xfId="0" quotePrefix="1" applyNumberFormat="1" applyFont="1"/>
    <xf numFmtId="164" fontId="2" fillId="0" borderId="0" xfId="0" applyNumberFormat="1" applyFont="1"/>
    <xf numFmtId="0" fontId="9" fillId="0" borderId="21" xfId="6" applyFont="1" applyFill="1" applyBorder="1" applyAlignment="1">
      <alignment horizontal="center"/>
    </xf>
    <xf numFmtId="164" fontId="9" fillId="0" borderId="21" xfId="6" applyNumberFormat="1" applyFont="1" applyFill="1" applyBorder="1" applyAlignment="1">
      <alignment horizontal="center"/>
    </xf>
    <xf numFmtId="0" fontId="6" fillId="0" borderId="25" xfId="7" applyFont="1" applyFill="1" applyBorder="1" applyAlignment="1">
      <alignment horizontal="center"/>
    </xf>
    <xf numFmtId="0" fontId="6" fillId="0" borderId="14" xfId="7" applyFont="1" applyFill="1" applyBorder="1" applyAlignment="1">
      <alignment horizontal="center"/>
    </xf>
    <xf numFmtId="0" fontId="6" fillId="0" borderId="24" xfId="7" applyFont="1" applyFill="1" applyBorder="1" applyAlignment="1">
      <alignment horizontal="center"/>
    </xf>
    <xf numFmtId="0" fontId="6" fillId="0" borderId="23" xfId="7" applyFont="1" applyFill="1" applyBorder="1" applyAlignment="1">
      <alignment horizontal="center"/>
    </xf>
    <xf numFmtId="1" fontId="7" fillId="0" borderId="16" xfId="7" applyNumberFormat="1" applyFont="1" applyFill="1" applyBorder="1" applyAlignment="1">
      <alignment horizontal="right" wrapText="1"/>
    </xf>
    <xf numFmtId="1" fontId="7" fillId="0" borderId="18" xfId="7" applyNumberFormat="1" applyFont="1" applyFill="1" applyBorder="1" applyAlignment="1">
      <alignment horizontal="right" wrapText="1"/>
    </xf>
    <xf numFmtId="1" fontId="7" fillId="0" borderId="31" xfId="7" applyNumberFormat="1" applyFont="1" applyFill="1" applyBorder="1" applyAlignment="1">
      <alignment horizontal="right" wrapText="1"/>
    </xf>
    <xf numFmtId="1" fontId="7" fillId="0" borderId="46" xfId="7" applyNumberFormat="1" applyFont="1" applyFill="1" applyBorder="1" applyAlignment="1">
      <alignment horizontal="right" wrapText="1"/>
    </xf>
    <xf numFmtId="1" fontId="7" fillId="0" borderId="19" xfId="7" applyNumberFormat="1" applyFont="1" applyFill="1" applyBorder="1" applyAlignment="1">
      <alignment horizontal="right" wrapText="1"/>
    </xf>
    <xf numFmtId="1" fontId="7" fillId="0" borderId="15" xfId="7" applyNumberFormat="1" applyFont="1" applyFill="1" applyBorder="1" applyAlignment="1">
      <alignment horizontal="right" wrapText="1"/>
    </xf>
    <xf numFmtId="0" fontId="7" fillId="0" borderId="16" xfId="7" applyFont="1" applyFill="1" applyBorder="1" applyAlignment="1">
      <alignment horizontal="right" wrapText="1"/>
    </xf>
    <xf numFmtId="1" fontId="7" fillId="0" borderId="20" xfId="7" applyNumberFormat="1" applyFont="1" applyFill="1" applyBorder="1" applyAlignment="1">
      <alignment horizontal="right" wrapText="1"/>
    </xf>
    <xf numFmtId="1" fontId="7" fillId="0" borderId="22" xfId="7" applyNumberFormat="1" applyFont="1" applyFill="1" applyBorder="1" applyAlignment="1">
      <alignment horizontal="right" wrapText="1"/>
    </xf>
    <xf numFmtId="1" fontId="7" fillId="0" borderId="4" xfId="7" applyNumberFormat="1" applyFont="1" applyFill="1" applyBorder="1" applyAlignment="1">
      <alignment horizontal="right" wrapText="1"/>
    </xf>
    <xf numFmtId="1" fontId="7" fillId="0" borderId="5" xfId="7" applyNumberFormat="1" applyFont="1" applyFill="1" applyBorder="1" applyAlignment="1">
      <alignment horizontal="right" wrapText="1"/>
    </xf>
    <xf numFmtId="1" fontId="7" fillId="0" borderId="7" xfId="7" applyNumberFormat="1" applyFont="1" applyFill="1" applyBorder="1" applyAlignment="1">
      <alignment horizontal="right" wrapText="1"/>
    </xf>
    <xf numFmtId="0" fontId="7" fillId="0" borderId="20" xfId="7" applyFont="1" applyFill="1" applyBorder="1" applyAlignment="1">
      <alignment horizontal="right" wrapText="1"/>
    </xf>
    <xf numFmtId="1" fontId="7" fillId="0" borderId="24" xfId="7" applyNumberFormat="1" applyFont="1" applyFill="1" applyBorder="1" applyAlignment="1">
      <alignment horizontal="right" wrapText="1"/>
    </xf>
    <xf numFmtId="1" fontId="7" fillId="0" borderId="14" xfId="7" applyNumberFormat="1" applyFont="1" applyFill="1" applyBorder="1" applyAlignment="1">
      <alignment horizontal="right" wrapText="1"/>
    </xf>
    <xf numFmtId="1" fontId="7" fillId="0" borderId="49" xfId="7" applyNumberFormat="1" applyFont="1" applyFill="1" applyBorder="1" applyAlignment="1">
      <alignment horizontal="right" wrapText="1"/>
    </xf>
    <xf numFmtId="1" fontId="7" fillId="0" borderId="25" xfId="7" applyNumberFormat="1" applyFont="1" applyFill="1" applyBorder="1" applyAlignment="1">
      <alignment horizontal="right" wrapText="1"/>
    </xf>
    <xf numFmtId="1" fontId="7" fillId="0" borderId="23" xfId="7" applyNumberFormat="1" applyFont="1" applyFill="1" applyBorder="1" applyAlignment="1">
      <alignment horizontal="right" wrapText="1"/>
    </xf>
    <xf numFmtId="0" fontId="7" fillId="0" borderId="24" xfId="7" applyFont="1" applyFill="1" applyBorder="1" applyAlignment="1">
      <alignment horizontal="right" wrapText="1"/>
    </xf>
    <xf numFmtId="0" fontId="1" fillId="0" borderId="0" xfId="0" applyFont="1" applyAlignment="1">
      <alignment horizontal="left"/>
    </xf>
    <xf numFmtId="0" fontId="1" fillId="0" borderId="50" xfId="0" applyFont="1" applyBorder="1"/>
    <xf numFmtId="0" fontId="2" fillId="0" borderId="50" xfId="0" applyFont="1" applyBorder="1"/>
    <xf numFmtId="0" fontId="6" fillId="0" borderId="48" xfId="8" applyFont="1" applyFill="1" applyBorder="1" applyAlignment="1">
      <alignment horizontal="center"/>
    </xf>
    <xf numFmtId="0" fontId="6" fillId="0" borderId="18" xfId="8" applyFont="1" applyFill="1" applyBorder="1" applyAlignment="1">
      <alignment horizontal="left" wrapText="1"/>
    </xf>
    <xf numFmtId="0" fontId="6" fillId="0" borderId="22" xfId="8" applyFont="1" applyFill="1" applyBorder="1" applyAlignment="1">
      <alignment horizontal="left" wrapText="1"/>
    </xf>
    <xf numFmtId="0" fontId="7" fillId="0" borderId="22" xfId="8" applyFont="1" applyFill="1" applyBorder="1" applyAlignment="1">
      <alignment horizontal="right" wrapText="1"/>
    </xf>
    <xf numFmtId="0" fontId="9" fillId="0" borderId="22" xfId="8" applyFont="1" applyFill="1" applyBorder="1" applyAlignment="1">
      <alignment horizontal="left" wrapText="1"/>
    </xf>
    <xf numFmtId="0" fontId="6" fillId="0" borderId="30" xfId="8" applyFont="1" applyFill="1" applyBorder="1" applyAlignment="1">
      <alignment horizontal="left" wrapText="1"/>
    </xf>
    <xf numFmtId="0" fontId="12" fillId="0" borderId="30" xfId="8" applyFont="1" applyFill="1" applyBorder="1" applyAlignment="1">
      <alignment horizontal="right" wrapText="1"/>
    </xf>
    <xf numFmtId="0" fontId="14" fillId="0" borderId="20" xfId="0" applyFont="1" applyFill="1" applyBorder="1" applyAlignment="1">
      <alignment horizontal="center"/>
    </xf>
    <xf numFmtId="0" fontId="14" fillId="0" borderId="22" xfId="0" applyFont="1" applyFill="1" applyBorder="1" applyAlignment="1">
      <alignment horizontal="center"/>
    </xf>
    <xf numFmtId="0" fontId="14" fillId="0" borderId="21" xfId="0" applyFont="1" applyFill="1" applyBorder="1" applyAlignment="1">
      <alignment horizontal="center"/>
    </xf>
    <xf numFmtId="0" fontId="14" fillId="0" borderId="5" xfId="0" applyFont="1" applyFill="1" applyBorder="1" applyAlignment="1">
      <alignment horizontal="center"/>
    </xf>
    <xf numFmtId="0" fontId="3" fillId="2" borderId="56" xfId="0" applyFont="1" applyFill="1" applyBorder="1"/>
    <xf numFmtId="0" fontId="2" fillId="2" borderId="56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2" fillId="2" borderId="22" xfId="0" applyFont="1" applyFill="1" applyBorder="1" applyAlignment="1">
      <alignment horizontal="center"/>
    </xf>
    <xf numFmtId="0" fontId="2" fillId="2" borderId="21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14" fillId="2" borderId="56" xfId="0" applyFont="1" applyFill="1" applyBorder="1"/>
    <xf numFmtId="0" fontId="14" fillId="2" borderId="57" xfId="0" applyFont="1" applyFill="1" applyBorder="1"/>
    <xf numFmtId="0" fontId="2" fillId="2" borderId="25" xfId="0" applyFont="1" applyFill="1" applyBorder="1" applyAlignment="1">
      <alignment horizontal="center"/>
    </xf>
    <xf numFmtId="0" fontId="14" fillId="0" borderId="24" xfId="0" applyFont="1" applyFill="1" applyBorder="1" applyAlignment="1">
      <alignment horizontal="center"/>
    </xf>
    <xf numFmtId="0" fontId="14" fillId="0" borderId="14" xfId="0" applyFont="1" applyFill="1" applyBorder="1" applyAlignment="1">
      <alignment horizontal="center"/>
    </xf>
    <xf numFmtId="0" fontId="14" fillId="0" borderId="63" xfId="0" applyFont="1" applyFill="1" applyBorder="1" applyAlignment="1">
      <alignment horizontal="center"/>
    </xf>
    <xf numFmtId="0" fontId="14" fillId="0" borderId="12" xfId="0" applyFont="1" applyFill="1" applyBorder="1" applyAlignment="1">
      <alignment horizontal="center"/>
    </xf>
    <xf numFmtId="0" fontId="14" fillId="0" borderId="49" xfId="0" applyFont="1" applyFill="1" applyBorder="1" applyAlignment="1">
      <alignment horizontal="center"/>
    </xf>
    <xf numFmtId="0" fontId="2" fillId="2" borderId="56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14" fillId="2" borderId="56" xfId="0" applyFont="1" applyFill="1" applyBorder="1" applyAlignment="1">
      <alignment horizontal="left"/>
    </xf>
    <xf numFmtId="0" fontId="1" fillId="0" borderId="0" xfId="0" applyFont="1" applyBorder="1"/>
    <xf numFmtId="0" fontId="2" fillId="0" borderId="0" xfId="0" applyFont="1" applyBorder="1" applyAlignment="1">
      <alignment wrapText="1"/>
    </xf>
    <xf numFmtId="0" fontId="2" fillId="0" borderId="0" xfId="0" applyFont="1" applyBorder="1"/>
    <xf numFmtId="0" fontId="3" fillId="2" borderId="66" xfId="0" applyFont="1" applyFill="1" applyBorder="1" applyAlignment="1">
      <alignment vertical="center"/>
    </xf>
    <xf numFmtId="0" fontId="14" fillId="0" borderId="57" xfId="0" applyFont="1" applyFill="1" applyBorder="1"/>
    <xf numFmtId="0" fontId="2" fillId="0" borderId="25" xfId="0" applyFont="1" applyFill="1" applyBorder="1" applyAlignment="1">
      <alignment horizontal="center"/>
    </xf>
    <xf numFmtId="0" fontId="2" fillId="0" borderId="49" xfId="0" applyFont="1" applyFill="1" applyBorder="1" applyAlignment="1">
      <alignment horizontal="center"/>
    </xf>
    <xf numFmtId="0" fontId="17" fillId="0" borderId="0" xfId="9" applyFont="1" applyBorder="1" applyProtection="1">
      <protection locked="0"/>
    </xf>
    <xf numFmtId="0" fontId="18" fillId="0" borderId="0" xfId="9" applyFont="1" applyBorder="1" applyProtection="1">
      <protection locked="0"/>
    </xf>
    <xf numFmtId="0" fontId="19" fillId="0" borderId="0" xfId="9" applyFont="1" applyBorder="1" applyProtection="1">
      <protection locked="0"/>
    </xf>
    <xf numFmtId="0" fontId="20" fillId="0" borderId="0" xfId="9" applyFont="1"/>
    <xf numFmtId="0" fontId="0" fillId="0" borderId="0" xfId="0" applyFont="1"/>
    <xf numFmtId="0" fontId="19" fillId="0" borderId="0" xfId="9" applyFont="1"/>
    <xf numFmtId="0" fontId="16" fillId="0" borderId="0" xfId="9"/>
    <xf numFmtId="0" fontId="22" fillId="0" borderId="67" xfId="9" applyFont="1" applyBorder="1"/>
    <xf numFmtId="0" fontId="24" fillId="0" borderId="77" xfId="9" applyFont="1" applyFill="1" applyBorder="1"/>
    <xf numFmtId="1" fontId="19" fillId="0" borderId="78" xfId="9" applyNumberFormat="1" applyFont="1" applyFill="1" applyBorder="1" applyAlignment="1">
      <alignment horizontal="center"/>
    </xf>
    <xf numFmtId="0" fontId="19" fillId="0" borderId="79" xfId="9" applyFont="1" applyFill="1" applyBorder="1" applyAlignment="1">
      <alignment horizontal="center"/>
    </xf>
    <xf numFmtId="0" fontId="19" fillId="0" borderId="80" xfId="9" applyFont="1" applyFill="1" applyBorder="1" applyAlignment="1">
      <alignment horizontal="center"/>
    </xf>
    <xf numFmtId="1" fontId="19" fillId="0" borderId="81" xfId="9" applyNumberFormat="1" applyFont="1" applyFill="1" applyBorder="1" applyAlignment="1">
      <alignment horizontal="center"/>
    </xf>
    <xf numFmtId="0" fontId="19" fillId="0" borderId="83" xfId="9" applyFont="1" applyFill="1" applyBorder="1" applyAlignment="1">
      <alignment horizontal="center"/>
    </xf>
    <xf numFmtId="0" fontId="0" fillId="0" borderId="0" xfId="0" applyFill="1"/>
    <xf numFmtId="0" fontId="24" fillId="0" borderId="84" xfId="9" applyFont="1" applyFill="1" applyBorder="1"/>
    <xf numFmtId="0" fontId="19" fillId="0" borderId="78" xfId="9" applyFont="1" applyFill="1" applyBorder="1" applyAlignment="1">
      <alignment horizontal="center"/>
    </xf>
    <xf numFmtId="0" fontId="19" fillId="0" borderId="85" xfId="9" applyFont="1" applyFill="1" applyBorder="1" applyAlignment="1">
      <alignment horizontal="center"/>
    </xf>
    <xf numFmtId="0" fontId="19" fillId="0" borderId="86" xfId="9" applyFont="1" applyFill="1" applyBorder="1" applyAlignment="1">
      <alignment horizontal="center"/>
    </xf>
    <xf numFmtId="0" fontId="19" fillId="0" borderId="87" xfId="9" applyFont="1" applyFill="1" applyBorder="1" applyAlignment="1">
      <alignment horizontal="center"/>
    </xf>
    <xf numFmtId="0" fontId="19" fillId="0" borderId="75" xfId="9" applyFont="1" applyFill="1" applyBorder="1" applyAlignment="1">
      <alignment horizontal="center"/>
    </xf>
    <xf numFmtId="0" fontId="19" fillId="0" borderId="88" xfId="9" applyFont="1" applyFill="1" applyBorder="1" applyAlignment="1">
      <alignment horizontal="center"/>
    </xf>
    <xf numFmtId="0" fontId="19" fillId="0" borderId="89" xfId="9" applyFont="1" applyFill="1" applyBorder="1" applyAlignment="1">
      <alignment horizontal="center"/>
    </xf>
    <xf numFmtId="0" fontId="19" fillId="0" borderId="90" xfId="9" applyFont="1" applyFill="1" applyBorder="1" applyAlignment="1">
      <alignment horizontal="center"/>
    </xf>
    <xf numFmtId="0" fontId="24" fillId="0" borderId="91" xfId="9" applyFont="1" applyFill="1" applyBorder="1"/>
    <xf numFmtId="1" fontId="24" fillId="0" borderId="93" xfId="9" applyNumberFormat="1" applyFont="1" applyFill="1" applyBorder="1" applyAlignment="1">
      <alignment horizontal="center"/>
    </xf>
    <xf numFmtId="1" fontId="24" fillId="0" borderId="94" xfId="9" applyNumberFormat="1" applyFont="1" applyFill="1" applyBorder="1" applyAlignment="1">
      <alignment horizontal="center"/>
    </xf>
    <xf numFmtId="1" fontId="24" fillId="0" borderId="95" xfId="9" applyNumberFormat="1" applyFont="1" applyFill="1" applyBorder="1" applyAlignment="1">
      <alignment horizontal="center"/>
    </xf>
    <xf numFmtId="1" fontId="25" fillId="0" borderId="0" xfId="9" applyNumberFormat="1" applyFont="1" applyFill="1" applyBorder="1" applyAlignment="1">
      <alignment horizontal="center"/>
    </xf>
    <xf numFmtId="0" fontId="25" fillId="0" borderId="0" xfId="9" applyFont="1" applyBorder="1"/>
    <xf numFmtId="0" fontId="19" fillId="0" borderId="0" xfId="0" applyFont="1"/>
    <xf numFmtId="1" fontId="19" fillId="0" borderId="0" xfId="0" applyNumberFormat="1" applyFont="1" applyAlignment="1">
      <alignment horizontal="center"/>
    </xf>
    <xf numFmtId="0" fontId="23" fillId="0" borderId="91" xfId="9" applyFont="1" applyBorder="1" applyAlignment="1">
      <alignment wrapText="1"/>
    </xf>
    <xf numFmtId="0" fontId="23" fillId="0" borderId="87" xfId="9" applyFont="1" applyBorder="1" applyAlignment="1">
      <alignment horizontal="center" vertical="top" wrapText="1"/>
    </xf>
    <xf numFmtId="0" fontId="23" fillId="0" borderId="75" xfId="9" applyFont="1" applyBorder="1" applyAlignment="1">
      <alignment horizontal="center" vertical="top" wrapText="1"/>
    </xf>
    <xf numFmtId="0" fontId="23" fillId="0" borderId="76" xfId="9" applyFont="1" applyBorder="1" applyAlignment="1">
      <alignment horizontal="center" vertical="top" wrapText="1"/>
    </xf>
    <xf numFmtId="0" fontId="23" fillId="0" borderId="74" xfId="9" applyFont="1" applyBorder="1" applyAlignment="1">
      <alignment horizontal="center" vertical="top" wrapText="1"/>
    </xf>
    <xf numFmtId="0" fontId="24" fillId="0" borderId="31" xfId="9" applyFont="1" applyFill="1" applyBorder="1"/>
    <xf numFmtId="1" fontId="19" fillId="0" borderId="32" xfId="9" applyNumberFormat="1" applyFont="1" applyFill="1" applyBorder="1" applyAlignment="1">
      <alignment horizontal="center"/>
    </xf>
    <xf numFmtId="2" fontId="19" fillId="0" borderId="32" xfId="9" applyNumberFormat="1" applyFont="1" applyFill="1" applyBorder="1" applyAlignment="1">
      <alignment horizontal="center"/>
    </xf>
    <xf numFmtId="2" fontId="19" fillId="0" borderId="34" xfId="9" applyNumberFormat="1" applyFont="1" applyFill="1" applyBorder="1" applyAlignment="1">
      <alignment horizontal="center"/>
    </xf>
    <xf numFmtId="0" fontId="24" fillId="0" borderId="20" xfId="9" applyFont="1" applyFill="1" applyBorder="1"/>
    <xf numFmtId="1" fontId="19" fillId="0" borderId="21" xfId="9" applyNumberFormat="1" applyFont="1" applyFill="1" applyBorder="1" applyAlignment="1">
      <alignment horizontal="center"/>
    </xf>
    <xf numFmtId="2" fontId="19" fillId="0" borderId="21" xfId="9" applyNumberFormat="1" applyFont="1" applyFill="1" applyBorder="1" applyAlignment="1">
      <alignment horizontal="center"/>
    </xf>
    <xf numFmtId="2" fontId="19" fillId="0" borderId="22" xfId="9" applyNumberFormat="1" applyFont="1" applyFill="1" applyBorder="1" applyAlignment="1">
      <alignment horizontal="center"/>
    </xf>
    <xf numFmtId="0" fontId="24" fillId="0" borderId="24" xfId="9" applyFont="1" applyFill="1" applyBorder="1"/>
    <xf numFmtId="1" fontId="19" fillId="0" borderId="12" xfId="9" applyNumberFormat="1" applyFont="1" applyFill="1" applyBorder="1" applyAlignment="1">
      <alignment horizontal="center"/>
    </xf>
    <xf numFmtId="2" fontId="19" fillId="0" borderId="12" xfId="9" applyNumberFormat="1" applyFont="1" applyFill="1" applyBorder="1" applyAlignment="1">
      <alignment horizontal="center"/>
    </xf>
    <xf numFmtId="0" fontId="22" fillId="0" borderId="67" xfId="9" applyFont="1" applyFill="1" applyBorder="1"/>
    <xf numFmtId="0" fontId="23" fillId="0" borderId="69" xfId="9" applyFont="1" applyFill="1" applyBorder="1"/>
    <xf numFmtId="0" fontId="23" fillId="0" borderId="70" xfId="9" applyFont="1" applyFill="1" applyBorder="1" applyAlignment="1">
      <alignment horizontal="center"/>
    </xf>
    <xf numFmtId="0" fontId="23" fillId="0" borderId="71" xfId="9" applyFont="1" applyFill="1" applyBorder="1" applyAlignment="1">
      <alignment horizontal="center"/>
    </xf>
    <xf numFmtId="0" fontId="23" fillId="0" borderId="72" xfId="9" applyFont="1" applyFill="1" applyBorder="1" applyAlignment="1">
      <alignment horizontal="center"/>
    </xf>
    <xf numFmtId="0" fontId="23" fillId="0" borderId="73" xfId="9" applyFont="1" applyFill="1" applyBorder="1" applyAlignment="1">
      <alignment horizontal="center"/>
    </xf>
    <xf numFmtId="0" fontId="23" fillId="0" borderId="74" xfId="9" applyFont="1" applyFill="1" applyBorder="1" applyAlignment="1">
      <alignment horizontal="center"/>
    </xf>
    <xf numFmtId="0" fontId="23" fillId="0" borderId="75" xfId="9" applyFont="1" applyFill="1" applyBorder="1" applyAlignment="1">
      <alignment horizontal="center"/>
    </xf>
    <xf numFmtId="0" fontId="23" fillId="0" borderId="76" xfId="9" applyFont="1" applyFill="1" applyBorder="1" applyAlignment="1">
      <alignment horizontal="center"/>
    </xf>
    <xf numFmtId="0" fontId="24" fillId="0" borderId="92" xfId="9" applyFont="1" applyFill="1" applyBorder="1"/>
    <xf numFmtId="1" fontId="0" fillId="0" borderId="0" xfId="0" applyNumberFormat="1"/>
    <xf numFmtId="0" fontId="19" fillId="0" borderId="96" xfId="9" applyFont="1" applyFill="1" applyBorder="1" applyAlignment="1">
      <alignment horizontal="center"/>
    </xf>
    <xf numFmtId="1" fontId="19" fillId="0" borderId="79" xfId="9" applyNumberFormat="1" applyFont="1" applyFill="1" applyBorder="1" applyAlignment="1">
      <alignment horizontal="center"/>
    </xf>
    <xf numFmtId="1" fontId="19" fillId="0" borderId="82" xfId="9" applyNumberFormat="1" applyFont="1" applyFill="1" applyBorder="1" applyAlignment="1">
      <alignment horizontal="center"/>
    </xf>
    <xf numFmtId="0" fontId="0" fillId="0" borderId="0" xfId="0" applyBorder="1"/>
    <xf numFmtId="0" fontId="14" fillId="0" borderId="0" xfId="0" applyFont="1" applyFill="1" applyBorder="1" applyAlignment="1">
      <alignment horizontal="center"/>
    </xf>
    <xf numFmtId="165" fontId="0" fillId="0" borderId="0" xfId="0" applyNumberFormat="1"/>
    <xf numFmtId="0" fontId="2" fillId="0" borderId="20" xfId="0" quotePrefix="1" applyNumberFormat="1" applyFont="1" applyFill="1" applyBorder="1"/>
    <xf numFmtId="0" fontId="13" fillId="0" borderId="52" xfId="0" applyFont="1" applyFill="1" applyBorder="1"/>
    <xf numFmtId="0" fontId="13" fillId="0" borderId="53" xfId="0" applyFont="1" applyFill="1" applyBorder="1"/>
    <xf numFmtId="0" fontId="13" fillId="0" borderId="51" xfId="0" applyFont="1" applyFill="1" applyBorder="1"/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" fontId="2" fillId="0" borderId="0" xfId="0" applyNumberFormat="1" applyFont="1" applyFill="1" applyAlignment="1">
      <alignment horizontal="center" vertical="center"/>
    </xf>
    <xf numFmtId="1" fontId="2" fillId="0" borderId="31" xfId="0" applyNumberFormat="1" applyFont="1" applyFill="1" applyBorder="1"/>
    <xf numFmtId="1" fontId="26" fillId="0" borderId="0" xfId="9" applyNumberFormat="1" applyFont="1" applyFill="1" applyBorder="1" applyAlignment="1">
      <alignment horizontal="center"/>
    </xf>
    <xf numFmtId="1" fontId="0" fillId="0" borderId="0" xfId="0" applyNumberFormat="1" applyFill="1"/>
    <xf numFmtId="0" fontId="2" fillId="0" borderId="31" xfId="0" quotePrefix="1" applyNumberFormat="1" applyFont="1" applyFill="1" applyBorder="1"/>
    <xf numFmtId="0" fontId="11" fillId="0" borderId="8" xfId="0" applyFont="1" applyFill="1" applyBorder="1"/>
    <xf numFmtId="0" fontId="6" fillId="0" borderId="97" xfId="8" applyFont="1" applyFill="1" applyBorder="1" applyAlignment="1">
      <alignment horizontal="center" wrapText="1"/>
    </xf>
    <xf numFmtId="0" fontId="6" fillId="0" borderId="51" xfId="8" applyFont="1" applyFill="1" applyBorder="1" applyAlignment="1">
      <alignment horizontal="center" wrapText="1"/>
    </xf>
    <xf numFmtId="1" fontId="8" fillId="0" borderId="8" xfId="2" applyNumberFormat="1" applyFont="1" applyFill="1" applyBorder="1" applyAlignment="1">
      <alignment horizontal="right" vertical="top" wrapText="1"/>
    </xf>
    <xf numFmtId="1" fontId="8" fillId="0" borderId="9" xfId="2" applyNumberFormat="1" applyFont="1" applyFill="1" applyBorder="1" applyAlignment="1">
      <alignment horizontal="right" vertical="top" wrapText="1"/>
    </xf>
    <xf numFmtId="1" fontId="8" fillId="0" borderId="30" xfId="2" applyNumberFormat="1" applyFont="1" applyFill="1" applyBorder="1" applyAlignment="1">
      <alignment horizontal="right" vertical="top" wrapText="1"/>
    </xf>
    <xf numFmtId="1" fontId="8" fillId="0" borderId="29" xfId="2" applyNumberFormat="1" applyFont="1" applyFill="1" applyBorder="1" applyAlignment="1">
      <alignment horizontal="right" vertical="top" wrapText="1"/>
    </xf>
    <xf numFmtId="0" fontId="6" fillId="0" borderId="52" xfId="1" applyFont="1" applyFill="1" applyBorder="1" applyAlignment="1">
      <alignment horizontal="left" wrapText="1"/>
    </xf>
    <xf numFmtId="1" fontId="1" fillId="0" borderId="97" xfId="0" applyNumberFormat="1" applyFont="1" applyFill="1" applyBorder="1" applyAlignment="1">
      <alignment horizontal="right" vertical="center"/>
    </xf>
    <xf numFmtId="1" fontId="1" fillId="0" borderId="98" xfId="0" applyNumberFormat="1" applyFont="1" applyFill="1" applyBorder="1" applyAlignment="1">
      <alignment horizontal="right" vertical="center"/>
    </xf>
    <xf numFmtId="1" fontId="1" fillId="0" borderId="51" xfId="0" applyNumberFormat="1" applyFont="1" applyFill="1" applyBorder="1" applyAlignment="1">
      <alignment horizontal="right" vertical="center"/>
    </xf>
    <xf numFmtId="0" fontId="6" fillId="0" borderId="47" xfId="1" applyFont="1" applyFill="1" applyBorder="1" applyAlignment="1">
      <alignment horizontal="left" wrapText="1"/>
    </xf>
    <xf numFmtId="0" fontId="6" fillId="0" borderId="2" xfId="1" applyFont="1" applyFill="1" applyBorder="1" applyAlignment="1">
      <alignment horizontal="left" wrapText="1"/>
    </xf>
    <xf numFmtId="0" fontId="6" fillId="0" borderId="102" xfId="1" applyFont="1" applyFill="1" applyBorder="1" applyAlignment="1">
      <alignment horizontal="left" vertical="top" wrapText="1"/>
    </xf>
    <xf numFmtId="1" fontId="7" fillId="0" borderId="8" xfId="2" applyNumberFormat="1" applyFont="1" applyFill="1" applyBorder="1" applyAlignment="1">
      <alignment horizontal="right" vertical="center" wrapText="1"/>
    </xf>
    <xf numFmtId="1" fontId="7" fillId="0" borderId="9" xfId="2" applyNumberFormat="1" applyFont="1" applyFill="1" applyBorder="1" applyAlignment="1">
      <alignment horizontal="right" vertical="center" wrapText="1"/>
    </xf>
    <xf numFmtId="1" fontId="7" fillId="0" borderId="44" xfId="2" applyNumberFormat="1" applyFont="1" applyFill="1" applyBorder="1" applyAlignment="1">
      <alignment horizontal="right" vertical="center" wrapText="1"/>
    </xf>
    <xf numFmtId="1" fontId="7" fillId="0" borderId="30" xfId="2" applyNumberFormat="1" applyFont="1" applyFill="1" applyBorder="1" applyAlignment="1">
      <alignment horizontal="right" vertical="center" wrapText="1"/>
    </xf>
    <xf numFmtId="1" fontId="7" fillId="0" borderId="29" xfId="2" applyNumberFormat="1" applyFont="1" applyFill="1" applyBorder="1" applyAlignment="1">
      <alignment horizontal="right" vertical="center" wrapText="1"/>
    </xf>
    <xf numFmtId="0" fontId="6" fillId="0" borderId="103" xfId="1" applyFont="1" applyFill="1" applyBorder="1" applyAlignment="1">
      <alignment horizontal="left" wrapText="1"/>
    </xf>
    <xf numFmtId="1" fontId="1" fillId="0" borderId="97" xfId="0" applyNumberFormat="1" applyFont="1" applyFill="1" applyBorder="1"/>
    <xf numFmtId="1" fontId="1" fillId="0" borderId="98" xfId="0" applyNumberFormat="1" applyFont="1" applyFill="1" applyBorder="1"/>
    <xf numFmtId="1" fontId="1" fillId="0" borderId="51" xfId="0" applyNumberFormat="1" applyFont="1" applyFill="1" applyBorder="1"/>
    <xf numFmtId="1" fontId="1" fillId="0" borderId="53" xfId="0" applyNumberFormat="1" applyFont="1" applyFill="1" applyBorder="1"/>
    <xf numFmtId="1" fontId="7" fillId="0" borderId="98" xfId="2" applyNumberFormat="1" applyFont="1" applyFill="1" applyBorder="1" applyAlignment="1">
      <alignment horizontal="right" wrapText="1"/>
    </xf>
    <xf numFmtId="0" fontId="9" fillId="0" borderId="2" xfId="1" applyFont="1" applyFill="1" applyBorder="1" applyAlignment="1">
      <alignment horizontal="left" wrapText="1"/>
    </xf>
    <xf numFmtId="0" fontId="6" fillId="0" borderId="104" xfId="1" applyFont="1" applyFill="1" applyBorder="1" applyAlignment="1">
      <alignment horizontal="left" vertical="top" wrapText="1"/>
    </xf>
    <xf numFmtId="0" fontId="3" fillId="0" borderId="52" xfId="0" applyFont="1" applyFill="1" applyBorder="1"/>
    <xf numFmtId="1" fontId="10" fillId="0" borderId="97" xfId="3" applyNumberFormat="1" applyFont="1" applyFill="1" applyBorder="1" applyAlignment="1">
      <alignment horizontal="right" wrapText="1"/>
    </xf>
    <xf numFmtId="1" fontId="10" fillId="0" borderId="98" xfId="3" applyNumberFormat="1" applyFont="1" applyFill="1" applyBorder="1" applyAlignment="1">
      <alignment horizontal="right" wrapText="1"/>
    </xf>
    <xf numFmtId="1" fontId="10" fillId="0" borderId="51" xfId="3" applyNumberFormat="1" applyFont="1" applyFill="1" applyBorder="1" applyAlignment="1">
      <alignment horizontal="right" wrapText="1"/>
    </xf>
    <xf numFmtId="0" fontId="6" fillId="0" borderId="47" xfId="3" applyFont="1" applyFill="1" applyBorder="1" applyAlignment="1">
      <alignment horizontal="left" wrapText="1"/>
    </xf>
    <xf numFmtId="0" fontId="6" fillId="0" borderId="2" xfId="3" applyFont="1" applyFill="1" applyBorder="1" applyAlignment="1">
      <alignment horizontal="left" wrapText="1"/>
    </xf>
    <xf numFmtId="0" fontId="9" fillId="0" borderId="2" xfId="3" applyFont="1" applyFill="1" applyBorder="1" applyAlignment="1">
      <alignment horizontal="left" wrapText="1"/>
    </xf>
    <xf numFmtId="0" fontId="6" fillId="0" borderId="47" xfId="2" applyFont="1" applyFill="1" applyBorder="1" applyAlignment="1">
      <alignment horizontal="left" wrapText="1"/>
    </xf>
    <xf numFmtId="1" fontId="2" fillId="0" borderId="107" xfId="0" applyNumberFormat="1" applyFont="1" applyFill="1" applyBorder="1"/>
    <xf numFmtId="0" fontId="6" fillId="0" borderId="2" xfId="2" applyFont="1" applyFill="1" applyBorder="1" applyAlignment="1">
      <alignment horizontal="left" wrapText="1"/>
    </xf>
    <xf numFmtId="1" fontId="2" fillId="0" borderId="108" xfId="0" applyNumberFormat="1" applyFont="1" applyFill="1" applyBorder="1"/>
    <xf numFmtId="0" fontId="9" fillId="0" borderId="2" xfId="2" applyFont="1" applyFill="1" applyBorder="1" applyAlignment="1">
      <alignment horizontal="left" wrapText="1"/>
    </xf>
    <xf numFmtId="0" fontId="3" fillId="0" borderId="101" xfId="0" applyFont="1" applyFill="1" applyBorder="1"/>
    <xf numFmtId="1" fontId="1" fillId="0" borderId="11" xfId="0" applyNumberFormat="1" applyFont="1" applyFill="1" applyBorder="1"/>
    <xf numFmtId="1" fontId="1" fillId="0" borderId="35" xfId="0" applyNumberFormat="1" applyFont="1" applyFill="1" applyBorder="1"/>
    <xf numFmtId="1" fontId="7" fillId="0" borderId="8" xfId="2" applyNumberFormat="1" applyFont="1" applyFill="1" applyBorder="1" applyAlignment="1">
      <alignment horizontal="right" vertical="top" wrapText="1"/>
    </xf>
    <xf numFmtId="1" fontId="7" fillId="0" borderId="29" xfId="2" applyNumberFormat="1" applyFont="1" applyFill="1" applyBorder="1" applyAlignment="1">
      <alignment horizontal="right" vertical="top" wrapText="1"/>
    </xf>
    <xf numFmtId="1" fontId="7" fillId="0" borderId="9" xfId="2" applyNumberFormat="1" applyFont="1" applyFill="1" applyBorder="1" applyAlignment="1">
      <alignment horizontal="right" vertical="top" wrapText="1"/>
    </xf>
    <xf numFmtId="1" fontId="7" fillId="0" borderId="1" xfId="2" applyNumberFormat="1" applyFont="1" applyFill="1" applyBorder="1" applyAlignment="1">
      <alignment horizontal="right" vertical="top" wrapText="1"/>
    </xf>
    <xf numFmtId="0" fontId="6" fillId="0" borderId="47" xfId="5" applyFont="1" applyFill="1" applyBorder="1" applyAlignment="1">
      <alignment horizontal="left" wrapText="1"/>
    </xf>
    <xf numFmtId="1" fontId="2" fillId="0" borderId="46" xfId="0" applyNumberFormat="1" applyFont="1" applyFill="1" applyBorder="1"/>
    <xf numFmtId="0" fontId="6" fillId="0" borderId="2" xfId="5" applyFont="1" applyFill="1" applyBorder="1" applyAlignment="1">
      <alignment horizontal="left" wrapText="1"/>
    </xf>
    <xf numFmtId="0" fontId="9" fillId="0" borderId="2" xfId="5" applyFont="1" applyFill="1" applyBorder="1" applyAlignment="1">
      <alignment horizontal="left" wrapText="1"/>
    </xf>
    <xf numFmtId="0" fontId="6" fillId="0" borderId="101" xfId="5" applyFont="1" applyFill="1" applyBorder="1" applyAlignment="1">
      <alignment horizontal="left" wrapText="1"/>
    </xf>
    <xf numFmtId="1" fontId="10" fillId="0" borderId="97" xfId="2" applyNumberFormat="1" applyFont="1" applyFill="1" applyBorder="1" applyAlignment="1">
      <alignment horizontal="right" wrapText="1"/>
    </xf>
    <xf numFmtId="1" fontId="10" fillId="0" borderId="98" xfId="2" applyNumberFormat="1" applyFont="1" applyFill="1" applyBorder="1" applyAlignment="1">
      <alignment horizontal="right" wrapText="1"/>
    </xf>
    <xf numFmtId="1" fontId="10" fillId="0" borderId="51" xfId="2" applyNumberFormat="1" applyFont="1" applyFill="1" applyBorder="1" applyAlignment="1">
      <alignment horizontal="right" wrapText="1"/>
    </xf>
    <xf numFmtId="0" fontId="9" fillId="0" borderId="21" xfId="6" applyNumberFormat="1" applyFont="1" applyFill="1" applyBorder="1" applyAlignment="1">
      <alignment horizontal="right" wrapText="1"/>
    </xf>
    <xf numFmtId="0" fontId="6" fillId="0" borderId="47" xfId="7" applyFont="1" applyFill="1" applyBorder="1" applyAlignment="1">
      <alignment horizontal="left" wrapText="1"/>
    </xf>
    <xf numFmtId="0" fontId="7" fillId="0" borderId="18" xfId="7" applyFont="1" applyFill="1" applyBorder="1" applyAlignment="1">
      <alignment horizontal="right" wrapText="1"/>
    </xf>
    <xf numFmtId="0" fontId="6" fillId="0" borderId="2" xfId="7" applyFont="1" applyFill="1" applyBorder="1" applyAlignment="1">
      <alignment horizontal="left" wrapText="1"/>
    </xf>
    <xf numFmtId="0" fontId="7" fillId="0" borderId="22" xfId="7" applyFont="1" applyFill="1" applyBorder="1" applyAlignment="1">
      <alignment horizontal="right" wrapText="1"/>
    </xf>
    <xf numFmtId="0" fontId="9" fillId="0" borderId="2" xfId="7" applyFont="1" applyFill="1" applyBorder="1" applyAlignment="1">
      <alignment horizontal="left" wrapText="1"/>
    </xf>
    <xf numFmtId="0" fontId="7" fillId="0" borderId="14" xfId="7" applyFont="1" applyFill="1" applyBorder="1" applyAlignment="1">
      <alignment horizontal="right" wrapText="1"/>
    </xf>
    <xf numFmtId="1" fontId="1" fillId="0" borderId="48" xfId="0" applyNumberFormat="1" applyFont="1" applyFill="1" applyBorder="1"/>
    <xf numFmtId="1" fontId="1" fillId="0" borderId="106" xfId="0" applyNumberFormat="1" applyFont="1" applyFill="1" applyBorder="1"/>
    <xf numFmtId="1" fontId="1" fillId="0" borderId="10" xfId="0" applyNumberFormat="1" applyFont="1" applyFill="1" applyBorder="1"/>
    <xf numFmtId="1" fontId="10" fillId="0" borderId="35" xfId="7" applyNumberFormat="1" applyFont="1" applyFill="1" applyBorder="1" applyAlignment="1">
      <alignment horizontal="right" wrapText="1"/>
    </xf>
    <xf numFmtId="1" fontId="10" fillId="0" borderId="10" xfId="7" applyNumberFormat="1" applyFont="1" applyFill="1" applyBorder="1" applyAlignment="1">
      <alignment horizontal="right" wrapText="1"/>
    </xf>
    <xf numFmtId="0" fontId="2" fillId="2" borderId="62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48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35" xfId="0" applyFont="1" applyFill="1" applyBorder="1" applyAlignment="1">
      <alignment horizontal="center"/>
    </xf>
    <xf numFmtId="0" fontId="3" fillId="2" borderId="2" xfId="0" applyFont="1" applyFill="1" applyBorder="1"/>
    <xf numFmtId="0" fontId="14" fillId="2" borderId="2" xfId="0" applyFont="1" applyFill="1" applyBorder="1"/>
    <xf numFmtId="0" fontId="14" fillId="2" borderId="7" xfId="0" applyFont="1" applyFill="1" applyBorder="1"/>
    <xf numFmtId="0" fontId="14" fillId="2" borderId="101" xfId="0" applyFont="1" applyFill="1" applyBorder="1"/>
    <xf numFmtId="1" fontId="2" fillId="2" borderId="5" xfId="0" applyNumberFormat="1" applyFont="1" applyFill="1" applyBorder="1" applyAlignment="1">
      <alignment horizontal="center"/>
    </xf>
    <xf numFmtId="1" fontId="12" fillId="2" borderId="5" xfId="3" applyNumberFormat="1" applyFont="1" applyFill="1" applyBorder="1" applyAlignment="1">
      <alignment horizontal="center" wrapText="1"/>
    </xf>
    <xf numFmtId="0" fontId="14" fillId="0" borderId="7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14" fillId="0" borderId="52" xfId="0" applyFont="1" applyFill="1" applyBorder="1" applyAlignment="1">
      <alignment horizontal="left"/>
    </xf>
    <xf numFmtId="0" fontId="2" fillId="0" borderId="52" xfId="0" applyFont="1" applyFill="1" applyBorder="1" applyAlignment="1">
      <alignment horizontal="center" vertical="center"/>
    </xf>
    <xf numFmtId="0" fontId="2" fillId="0" borderId="97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0" fontId="2" fillId="0" borderId="98" xfId="0" applyFont="1" applyFill="1" applyBorder="1" applyAlignment="1">
      <alignment horizontal="center" vertical="center"/>
    </xf>
    <xf numFmtId="0" fontId="2" fillId="2" borderId="49" xfId="0" applyFont="1" applyFill="1" applyBorder="1" applyAlignment="1">
      <alignment horizontal="center"/>
    </xf>
    <xf numFmtId="166" fontId="2" fillId="0" borderId="21" xfId="0" applyNumberFormat="1" applyFont="1" applyFill="1" applyBorder="1" applyAlignment="1"/>
    <xf numFmtId="2" fontId="2" fillId="0" borderId="21" xfId="0" applyNumberFormat="1" applyFont="1" applyFill="1" applyBorder="1" applyAlignment="1"/>
    <xf numFmtId="0" fontId="2" fillId="0" borderId="51" xfId="0" applyFont="1" applyFill="1" applyBorder="1" applyAlignment="1">
      <alignment horizontal="center"/>
    </xf>
    <xf numFmtId="0" fontId="2" fillId="0" borderId="97" xfId="0" applyFont="1" applyFill="1" applyBorder="1" applyAlignment="1">
      <alignment horizontal="center"/>
    </xf>
    <xf numFmtId="0" fontId="2" fillId="0" borderId="98" xfId="0" applyFont="1" applyFill="1" applyBorder="1" applyAlignment="1">
      <alignment horizontal="center"/>
    </xf>
    <xf numFmtId="0" fontId="2" fillId="0" borderId="53" xfId="0" applyFont="1" applyFill="1" applyBorder="1" applyAlignment="1">
      <alignment horizontal="center"/>
    </xf>
    <xf numFmtId="0" fontId="3" fillId="0" borderId="99" xfId="0" applyFont="1" applyFill="1" applyBorder="1" applyAlignment="1">
      <alignment vertical="center"/>
    </xf>
    <xf numFmtId="0" fontId="4" fillId="0" borderId="100" xfId="0" applyFont="1" applyFill="1" applyBorder="1" applyAlignment="1">
      <alignment vertical="center"/>
    </xf>
    <xf numFmtId="0" fontId="4" fillId="0" borderId="101" xfId="0" applyFont="1" applyFill="1" applyBorder="1" applyAlignment="1">
      <alignment vertical="center"/>
    </xf>
    <xf numFmtId="0" fontId="3" fillId="0" borderId="59" xfId="0" applyFont="1" applyFill="1" applyBorder="1" applyAlignment="1">
      <alignment horizontal="center"/>
    </xf>
    <xf numFmtId="0" fontId="3" fillId="0" borderId="61" xfId="0" applyFont="1" applyFill="1" applyBorder="1" applyAlignment="1">
      <alignment horizontal="center"/>
    </xf>
    <xf numFmtId="0" fontId="3" fillId="0" borderId="60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6" fillId="0" borderId="8" xfId="1" applyFont="1" applyFill="1" applyBorder="1" applyAlignment="1">
      <alignment horizontal="center" vertical="center"/>
    </xf>
    <xf numFmtId="0" fontId="6" fillId="0" borderId="11" xfId="1" applyFont="1" applyFill="1" applyBorder="1" applyAlignment="1">
      <alignment horizontal="center" vertical="center"/>
    </xf>
    <xf numFmtId="0" fontId="6" fillId="0" borderId="7" xfId="1" applyFont="1" applyFill="1" applyBorder="1" applyAlignment="1">
      <alignment horizontal="center"/>
    </xf>
    <xf numFmtId="0" fontId="6" fillId="0" borderId="5" xfId="1" applyFont="1" applyFill="1" applyBorder="1" applyAlignment="1">
      <alignment horizontal="center"/>
    </xf>
    <xf numFmtId="0" fontId="6" fillId="0" borderId="9" xfId="1" applyFont="1" applyFill="1" applyBorder="1" applyAlignment="1">
      <alignment horizontal="center" vertical="center"/>
    </xf>
    <xf numFmtId="0" fontId="6" fillId="0" borderId="13" xfId="1" applyFont="1" applyFill="1" applyBorder="1" applyAlignment="1">
      <alignment horizontal="center" vertical="center"/>
    </xf>
    <xf numFmtId="0" fontId="6" fillId="0" borderId="3" xfId="1" applyFont="1" applyFill="1" applyBorder="1" applyAlignment="1">
      <alignment horizontal="center"/>
    </xf>
    <xf numFmtId="0" fontId="6" fillId="0" borderId="4" xfId="1" applyFont="1" applyFill="1" applyBorder="1" applyAlignment="1">
      <alignment horizontal="center"/>
    </xf>
    <xf numFmtId="0" fontId="3" fillId="0" borderId="1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3" fillId="0" borderId="99" xfId="0" applyFont="1" applyFill="1" applyBorder="1" applyAlignment="1">
      <alignment horizontal="center" vertical="center"/>
    </xf>
    <xf numFmtId="0" fontId="4" fillId="0" borderId="101" xfId="0" applyFont="1" applyFill="1" applyBorder="1" applyAlignment="1">
      <alignment horizontal="center" vertical="center"/>
    </xf>
    <xf numFmtId="0" fontId="3" fillId="0" borderId="105" xfId="0" applyFont="1" applyFill="1" applyBorder="1" applyAlignment="1">
      <alignment horizontal="center" vertical="center"/>
    </xf>
    <xf numFmtId="0" fontId="4" fillId="0" borderId="106" xfId="0" applyFont="1" applyFill="1" applyBorder="1" applyAlignment="1">
      <alignment vertical="center"/>
    </xf>
    <xf numFmtId="0" fontId="3" fillId="0" borderId="58" xfId="0" applyFont="1" applyFill="1" applyBorder="1" applyAlignment="1">
      <alignment vertical="center"/>
    </xf>
    <xf numFmtId="0" fontId="4" fillId="0" borderId="111" xfId="0" applyFont="1" applyFill="1" applyBorder="1" applyAlignment="1">
      <alignment vertical="center"/>
    </xf>
    <xf numFmtId="0" fontId="4" fillId="0" borderId="62" xfId="0" applyFont="1" applyFill="1" applyBorder="1" applyAlignment="1">
      <alignment vertical="center"/>
    </xf>
    <xf numFmtId="0" fontId="3" fillId="0" borderId="45" xfId="0" applyFont="1" applyFill="1" applyBorder="1" applyAlignment="1">
      <alignment horizontal="center"/>
    </xf>
    <xf numFmtId="0" fontId="3" fillId="0" borderId="46" xfId="0" applyFont="1" applyFill="1" applyBorder="1" applyAlignment="1">
      <alignment horizontal="center"/>
    </xf>
    <xf numFmtId="0" fontId="3" fillId="0" borderId="47" xfId="0" applyFont="1" applyFill="1" applyBorder="1" applyAlignment="1">
      <alignment horizontal="center"/>
    </xf>
    <xf numFmtId="0" fontId="2" fillId="0" borderId="59" xfId="0" applyFont="1" applyFill="1" applyBorder="1"/>
    <xf numFmtId="0" fontId="2" fillId="0" borderId="2" xfId="0" applyFont="1" applyFill="1" applyBorder="1"/>
    <xf numFmtId="0" fontId="14" fillId="0" borderId="54" xfId="0" applyFont="1" applyFill="1" applyBorder="1" applyAlignment="1">
      <alignment horizontal="center" wrapText="1"/>
    </xf>
    <xf numFmtId="0" fontId="14" fillId="0" borderId="56" xfId="0" applyFont="1" applyFill="1" applyBorder="1" applyAlignment="1">
      <alignment horizontal="center" wrapText="1"/>
    </xf>
    <xf numFmtId="0" fontId="14" fillId="0" borderId="55" xfId="0" applyFont="1" applyFill="1" applyBorder="1" applyAlignment="1">
      <alignment horizontal="center"/>
    </xf>
    <xf numFmtId="0" fontId="14" fillId="0" borderId="112" xfId="0" applyFont="1" applyFill="1" applyBorder="1" applyAlignment="1">
      <alignment horizontal="center"/>
    </xf>
    <xf numFmtId="0" fontId="14" fillId="0" borderId="31" xfId="0" applyFont="1" applyFill="1" applyBorder="1" applyAlignment="1">
      <alignment horizontal="center"/>
    </xf>
    <xf numFmtId="0" fontId="14" fillId="0" borderId="32" xfId="0" applyFont="1" applyFill="1" applyBorder="1" applyAlignment="1">
      <alignment horizontal="center"/>
    </xf>
    <xf numFmtId="0" fontId="14" fillId="0" borderId="34" xfId="0" applyFont="1" applyFill="1" applyBorder="1" applyAlignment="1">
      <alignment horizontal="center"/>
    </xf>
    <xf numFmtId="0" fontId="14" fillId="0" borderId="59" xfId="0" applyFont="1" applyFill="1" applyBorder="1" applyAlignment="1">
      <alignment horizontal="center"/>
    </xf>
    <xf numFmtId="0" fontId="14" fillId="0" borderId="60" xfId="0" applyFont="1" applyFill="1" applyBorder="1" applyAlignment="1">
      <alignment horizontal="center"/>
    </xf>
    <xf numFmtId="0" fontId="2" fillId="0" borderId="58" xfId="0" applyFont="1" applyFill="1" applyBorder="1"/>
    <xf numFmtId="0" fontId="2" fillId="0" borderId="62" xfId="0" applyFont="1" applyFill="1" applyBorder="1"/>
    <xf numFmtId="0" fontId="14" fillId="0" borderId="58" xfId="0" applyFont="1" applyFill="1" applyBorder="1" applyAlignment="1">
      <alignment horizontal="center" wrapText="1"/>
    </xf>
    <xf numFmtId="0" fontId="14" fillId="0" borderId="62" xfId="0" applyFont="1" applyFill="1" applyBorder="1" applyAlignment="1">
      <alignment horizontal="center" wrapText="1"/>
    </xf>
    <xf numFmtId="0" fontId="14" fillId="0" borderId="61" xfId="0" applyFont="1" applyFill="1" applyBorder="1" applyAlignment="1">
      <alignment horizontal="center"/>
    </xf>
    <xf numFmtId="0" fontId="3" fillId="0" borderId="58" xfId="0" applyFont="1" applyFill="1" applyBorder="1"/>
    <xf numFmtId="0" fontId="3" fillId="0" borderId="62" xfId="0" applyFont="1" applyFill="1" applyBorder="1"/>
    <xf numFmtId="0" fontId="3" fillId="0" borderId="64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0" fontId="15" fillId="0" borderId="65" xfId="0" applyFont="1" applyFill="1" applyBorder="1" applyAlignment="1">
      <alignment horizontal="center" vertical="center" wrapText="1"/>
    </xf>
    <xf numFmtId="0" fontId="15" fillId="0" borderId="48" xfId="0" applyFont="1" applyFill="1" applyBorder="1" applyAlignment="1">
      <alignment horizontal="center" vertical="center" wrapText="1"/>
    </xf>
    <xf numFmtId="0" fontId="22" fillId="0" borderId="67" xfId="9" applyFont="1" applyBorder="1" applyAlignment="1">
      <alignment horizontal="center" vertical="center"/>
    </xf>
    <xf numFmtId="0" fontId="22" fillId="0" borderId="68" xfId="9" applyFont="1" applyBorder="1" applyAlignment="1">
      <alignment horizontal="center" vertical="center"/>
    </xf>
    <xf numFmtId="0" fontId="22" fillId="0" borderId="68" xfId="9" applyFont="1" applyFill="1" applyBorder="1" applyAlignment="1">
      <alignment horizontal="center" vertical="center"/>
    </xf>
    <xf numFmtId="0" fontId="22" fillId="0" borderId="67" xfId="9" applyFont="1" applyFill="1" applyBorder="1" applyAlignment="1">
      <alignment horizontal="center" vertical="center"/>
    </xf>
    <xf numFmtId="1" fontId="7" fillId="0" borderId="30" xfId="2" applyNumberFormat="1" applyFont="1" applyFill="1" applyBorder="1" applyAlignment="1">
      <alignment horizontal="right" vertical="top" wrapText="1"/>
    </xf>
    <xf numFmtId="1" fontId="2" fillId="0" borderId="109" xfId="0" applyNumberFormat="1" applyFont="1" applyFill="1" applyBorder="1" applyAlignment="1">
      <alignment vertical="top"/>
    </xf>
    <xf numFmtId="1" fontId="1" fillId="0" borderId="52" xfId="0" applyNumberFormat="1" applyFont="1" applyFill="1" applyBorder="1"/>
    <xf numFmtId="1" fontId="2" fillId="0" borderId="110" xfId="0" applyNumberFormat="1" applyFont="1" applyFill="1" applyBorder="1"/>
    <xf numFmtId="1" fontId="10" fillId="0" borderId="49" xfId="2" applyNumberFormat="1" applyFont="1" applyFill="1" applyBorder="1" applyAlignment="1">
      <alignment horizontal="right" wrapText="1"/>
    </xf>
    <xf numFmtId="2" fontId="19" fillId="0" borderId="14" xfId="9" applyNumberFormat="1" applyFont="1" applyFill="1" applyBorder="1" applyAlignment="1">
      <alignment horizontal="center"/>
    </xf>
  </cellXfs>
  <cellStyles count="10">
    <cellStyle name="Normální" xfId="0" builtinId="0"/>
    <cellStyle name="Normální 2 2" xfId="9"/>
    <cellStyle name="normální_Tab. I f" xfId="3"/>
    <cellStyle name="normální_Tab. II" xfId="6"/>
    <cellStyle name="normální_Tab. III" xfId="7"/>
    <cellStyle name="normální_Tab. IV" xfId="8"/>
    <cellStyle name="normální_Tab.I b" xfId="4"/>
    <cellStyle name="normální_Tab.I c" xfId="2"/>
    <cellStyle name="normální_Tab.I d" xfId="5"/>
    <cellStyle name="normální_Tab.I e (R)" xfId="1"/>
  </cellStyles>
  <dxfs count="12">
    <dxf>
      <fill>
        <patternFill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>
          <bgColor indexed="1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3"/>
  <sheetViews>
    <sheetView workbookViewId="0">
      <selection activeCell="G11" sqref="G11"/>
    </sheetView>
  </sheetViews>
  <sheetFormatPr defaultRowHeight="15" x14ac:dyDescent="0.25"/>
  <cols>
    <col min="21" max="21" width="11.85546875" bestFit="1" customWidth="1"/>
  </cols>
  <sheetData>
    <row r="1" spans="1:21" ht="15.75" x14ac:dyDescent="0.25">
      <c r="A1" s="1" t="s">
        <v>93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21" ht="16.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1" ht="15.75" x14ac:dyDescent="0.25">
      <c r="A3" s="294" t="s">
        <v>0</v>
      </c>
      <c r="B3" s="297" t="s">
        <v>1</v>
      </c>
      <c r="C3" s="298"/>
      <c r="D3" s="298"/>
      <c r="E3" s="298"/>
      <c r="F3" s="298"/>
      <c r="G3" s="298"/>
      <c r="H3" s="298"/>
      <c r="I3" s="298"/>
      <c r="J3" s="299"/>
      <c r="K3" s="298" t="s">
        <v>2</v>
      </c>
      <c r="L3" s="298"/>
      <c r="M3" s="298"/>
      <c r="N3" s="298"/>
      <c r="O3" s="298"/>
      <c r="P3" s="298"/>
      <c r="Q3" s="298"/>
      <c r="R3" s="298"/>
      <c r="S3" s="299"/>
    </row>
    <row r="4" spans="1:21" ht="15.75" x14ac:dyDescent="0.25">
      <c r="A4" s="295"/>
      <c r="B4" s="300" t="s">
        <v>3</v>
      </c>
      <c r="C4" s="301"/>
      <c r="D4" s="302"/>
      <c r="E4" s="303" t="s">
        <v>4</v>
      </c>
      <c r="F4" s="301"/>
      <c r="G4" s="301"/>
      <c r="H4" s="301"/>
      <c r="I4" s="301"/>
      <c r="J4" s="304"/>
      <c r="K4" s="300" t="s">
        <v>3</v>
      </c>
      <c r="L4" s="301"/>
      <c r="M4" s="302"/>
      <c r="N4" s="303" t="s">
        <v>4</v>
      </c>
      <c r="O4" s="301"/>
      <c r="P4" s="301"/>
      <c r="Q4" s="301"/>
      <c r="R4" s="301"/>
      <c r="S4" s="304"/>
    </row>
    <row r="5" spans="1:21" ht="15.75" x14ac:dyDescent="0.25">
      <c r="A5" s="295"/>
      <c r="B5" s="305" t="s">
        <v>5</v>
      </c>
      <c r="C5" s="307" t="s">
        <v>6</v>
      </c>
      <c r="D5" s="308"/>
      <c r="E5" s="309" t="s">
        <v>5</v>
      </c>
      <c r="F5" s="307" t="s">
        <v>6</v>
      </c>
      <c r="G5" s="311"/>
      <c r="H5" s="311"/>
      <c r="I5" s="311"/>
      <c r="J5" s="312"/>
      <c r="K5" s="305" t="s">
        <v>5</v>
      </c>
      <c r="L5" s="307" t="s">
        <v>6</v>
      </c>
      <c r="M5" s="308"/>
      <c r="N5" s="309" t="s">
        <v>5</v>
      </c>
      <c r="O5" s="307" t="s">
        <v>6</v>
      </c>
      <c r="P5" s="311"/>
      <c r="Q5" s="311"/>
      <c r="R5" s="311"/>
      <c r="S5" s="312"/>
    </row>
    <row r="6" spans="1:21" ht="16.5" thickBot="1" x14ac:dyDescent="0.3">
      <c r="A6" s="296"/>
      <c r="B6" s="306"/>
      <c r="C6" s="3" t="s">
        <v>7</v>
      </c>
      <c r="D6" s="3" t="s">
        <v>8</v>
      </c>
      <c r="E6" s="310"/>
      <c r="F6" s="3" t="s">
        <v>9</v>
      </c>
      <c r="G6" s="3" t="s">
        <v>10</v>
      </c>
      <c r="H6" s="3" t="s">
        <v>92</v>
      </c>
      <c r="I6" s="3" t="s">
        <v>7</v>
      </c>
      <c r="J6" s="4" t="s">
        <v>8</v>
      </c>
      <c r="K6" s="306"/>
      <c r="L6" s="3" t="s">
        <v>7</v>
      </c>
      <c r="M6" s="3" t="s">
        <v>8</v>
      </c>
      <c r="N6" s="310"/>
      <c r="O6" s="3" t="s">
        <v>9</v>
      </c>
      <c r="P6" s="3" t="s">
        <v>10</v>
      </c>
      <c r="Q6" s="3" t="s">
        <v>92</v>
      </c>
      <c r="R6" s="3" t="s">
        <v>7</v>
      </c>
      <c r="S6" s="4" t="s">
        <v>8</v>
      </c>
    </row>
    <row r="7" spans="1:21" ht="15.75" x14ac:dyDescent="0.25">
      <c r="A7" s="213" t="s">
        <v>11</v>
      </c>
      <c r="B7" s="6">
        <v>158</v>
      </c>
      <c r="C7" s="7">
        <v>120</v>
      </c>
      <c r="D7" s="7">
        <v>33</v>
      </c>
      <c r="E7" s="7">
        <v>81</v>
      </c>
      <c r="F7" s="7">
        <v>81</v>
      </c>
      <c r="G7" s="7">
        <v>0</v>
      </c>
      <c r="H7" s="7">
        <v>0</v>
      </c>
      <c r="I7" s="7">
        <v>59</v>
      </c>
      <c r="J7" s="8">
        <v>10</v>
      </c>
      <c r="K7" s="9">
        <v>48</v>
      </c>
      <c r="L7" s="7">
        <v>18</v>
      </c>
      <c r="M7" s="7">
        <v>6</v>
      </c>
      <c r="N7" s="7">
        <v>27</v>
      </c>
      <c r="O7" s="7">
        <v>27</v>
      </c>
      <c r="P7" s="7">
        <v>0</v>
      </c>
      <c r="Q7" s="7">
        <v>0</v>
      </c>
      <c r="R7" s="7">
        <v>7</v>
      </c>
      <c r="S7" s="8">
        <v>3</v>
      </c>
    </row>
    <row r="8" spans="1:21" ht="15.75" x14ac:dyDescent="0.25">
      <c r="A8" s="214" t="s">
        <v>12</v>
      </c>
      <c r="B8" s="11">
        <v>71</v>
      </c>
      <c r="C8" s="12">
        <v>42</v>
      </c>
      <c r="D8" s="12">
        <v>8</v>
      </c>
      <c r="E8" s="12">
        <v>34</v>
      </c>
      <c r="F8" s="12">
        <v>34</v>
      </c>
      <c r="G8" s="12">
        <v>0</v>
      </c>
      <c r="H8" s="12">
        <v>0</v>
      </c>
      <c r="I8" s="12">
        <v>20</v>
      </c>
      <c r="J8" s="13">
        <v>2</v>
      </c>
      <c r="K8" s="14">
        <v>79</v>
      </c>
      <c r="L8" s="12">
        <v>48</v>
      </c>
      <c r="M8" s="12">
        <v>8</v>
      </c>
      <c r="N8" s="12">
        <v>43</v>
      </c>
      <c r="O8" s="12">
        <v>43</v>
      </c>
      <c r="P8" s="12">
        <v>0</v>
      </c>
      <c r="Q8" s="12">
        <v>0</v>
      </c>
      <c r="R8" s="12">
        <v>26</v>
      </c>
      <c r="S8" s="13">
        <v>2</v>
      </c>
      <c r="U8" s="184"/>
    </row>
    <row r="9" spans="1:21" ht="15.75" x14ac:dyDescent="0.25">
      <c r="A9" s="214" t="s">
        <v>13</v>
      </c>
      <c r="B9" s="11">
        <v>220</v>
      </c>
      <c r="C9" s="12">
        <v>168</v>
      </c>
      <c r="D9" s="12">
        <v>24</v>
      </c>
      <c r="E9" s="12">
        <v>206</v>
      </c>
      <c r="F9" s="12">
        <v>0</v>
      </c>
      <c r="G9" s="12">
        <v>206</v>
      </c>
      <c r="H9" s="12">
        <v>0</v>
      </c>
      <c r="I9" s="12">
        <v>155</v>
      </c>
      <c r="J9" s="13">
        <v>23</v>
      </c>
      <c r="K9" s="14">
        <v>16</v>
      </c>
      <c r="L9" s="12">
        <v>9</v>
      </c>
      <c r="M9" s="12">
        <v>1</v>
      </c>
      <c r="N9" s="12">
        <v>13</v>
      </c>
      <c r="O9" s="12">
        <v>0</v>
      </c>
      <c r="P9" s="12">
        <v>13</v>
      </c>
      <c r="Q9" s="12">
        <v>0</v>
      </c>
      <c r="R9" s="12">
        <v>7</v>
      </c>
      <c r="S9" s="13">
        <v>1</v>
      </c>
    </row>
    <row r="10" spans="1:21" ht="15.75" x14ac:dyDescent="0.25">
      <c r="A10" s="214" t="s">
        <v>14</v>
      </c>
      <c r="B10" s="11">
        <v>0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3">
        <v>0</v>
      </c>
      <c r="K10" s="14">
        <v>0</v>
      </c>
      <c r="L10" s="12">
        <v>0</v>
      </c>
      <c r="M10" s="12">
        <v>0</v>
      </c>
      <c r="N10" s="12">
        <v>0</v>
      </c>
      <c r="O10" s="12">
        <v>0</v>
      </c>
      <c r="P10" s="12">
        <v>0</v>
      </c>
      <c r="Q10" s="12">
        <v>0</v>
      </c>
      <c r="R10" s="12">
        <v>0</v>
      </c>
      <c r="S10" s="13">
        <v>0</v>
      </c>
    </row>
    <row r="11" spans="1:21" ht="15.75" x14ac:dyDescent="0.25">
      <c r="A11" s="214" t="s">
        <v>15</v>
      </c>
      <c r="B11" s="11">
        <v>1460</v>
      </c>
      <c r="C11" s="12">
        <v>1267</v>
      </c>
      <c r="D11" s="12">
        <v>171</v>
      </c>
      <c r="E11" s="12">
        <v>231</v>
      </c>
      <c r="F11" s="12">
        <v>223</v>
      </c>
      <c r="G11" s="12" t="s">
        <v>121</v>
      </c>
      <c r="H11" s="12">
        <v>0</v>
      </c>
      <c r="I11" s="12">
        <v>213</v>
      </c>
      <c r="J11" s="13">
        <v>26</v>
      </c>
      <c r="K11" s="14">
        <v>340</v>
      </c>
      <c r="L11" s="12">
        <v>278</v>
      </c>
      <c r="M11" s="12">
        <v>24</v>
      </c>
      <c r="N11" s="12">
        <v>74</v>
      </c>
      <c r="O11" s="12">
        <v>74</v>
      </c>
      <c r="P11" s="12">
        <v>0</v>
      </c>
      <c r="Q11" s="12">
        <v>0</v>
      </c>
      <c r="R11" s="12">
        <v>60</v>
      </c>
      <c r="S11" s="13">
        <v>5</v>
      </c>
    </row>
    <row r="12" spans="1:21" ht="15.75" x14ac:dyDescent="0.25">
      <c r="A12" s="214" t="s">
        <v>16</v>
      </c>
      <c r="B12" s="11">
        <v>434</v>
      </c>
      <c r="C12" s="12">
        <v>318</v>
      </c>
      <c r="D12" s="12">
        <v>64</v>
      </c>
      <c r="E12" s="12">
        <v>66</v>
      </c>
      <c r="F12" s="12">
        <v>66</v>
      </c>
      <c r="G12" s="12">
        <v>0</v>
      </c>
      <c r="H12" s="12">
        <v>0</v>
      </c>
      <c r="I12" s="12">
        <v>48</v>
      </c>
      <c r="J12" s="13">
        <v>11</v>
      </c>
      <c r="K12" s="14">
        <v>229</v>
      </c>
      <c r="L12" s="12">
        <v>199</v>
      </c>
      <c r="M12" s="12">
        <v>25</v>
      </c>
      <c r="N12" s="12">
        <v>95</v>
      </c>
      <c r="O12" s="12">
        <v>95</v>
      </c>
      <c r="P12" s="12">
        <v>0</v>
      </c>
      <c r="Q12" s="12">
        <v>0</v>
      </c>
      <c r="R12" s="12">
        <v>82</v>
      </c>
      <c r="S12" s="13">
        <v>7</v>
      </c>
    </row>
    <row r="13" spans="1:21" ht="15.75" x14ac:dyDescent="0.25">
      <c r="A13" s="214" t="s">
        <v>17</v>
      </c>
      <c r="B13" s="11">
        <v>1201</v>
      </c>
      <c r="C13" s="12">
        <v>1064</v>
      </c>
      <c r="D13" s="12">
        <v>172</v>
      </c>
      <c r="E13" s="12">
        <v>244</v>
      </c>
      <c r="F13" s="12">
        <v>244</v>
      </c>
      <c r="G13" s="12">
        <v>0</v>
      </c>
      <c r="H13" s="12">
        <v>0</v>
      </c>
      <c r="I13" s="12">
        <v>214</v>
      </c>
      <c r="J13" s="13">
        <v>43</v>
      </c>
      <c r="K13" s="14">
        <v>0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2">
        <v>0</v>
      </c>
      <c r="S13" s="13">
        <v>0</v>
      </c>
    </row>
    <row r="14" spans="1:21" ht="15.75" x14ac:dyDescent="0.25">
      <c r="A14" s="214" t="s">
        <v>18</v>
      </c>
      <c r="B14" s="11">
        <v>0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3">
        <v>0</v>
      </c>
      <c r="K14" s="14">
        <v>0</v>
      </c>
      <c r="L14" s="12">
        <v>0</v>
      </c>
      <c r="M14" s="12">
        <v>0</v>
      </c>
      <c r="N14" s="12">
        <v>0</v>
      </c>
      <c r="O14" s="12">
        <v>0</v>
      </c>
      <c r="P14" s="12">
        <v>0</v>
      </c>
      <c r="Q14" s="12">
        <v>0</v>
      </c>
      <c r="R14" s="12">
        <v>0</v>
      </c>
      <c r="S14" s="13">
        <v>0</v>
      </c>
    </row>
    <row r="15" spans="1:21" ht="15.75" x14ac:dyDescent="0.25">
      <c r="A15" s="214" t="s">
        <v>19</v>
      </c>
      <c r="B15" s="11">
        <v>129</v>
      </c>
      <c r="C15" s="12">
        <v>118</v>
      </c>
      <c r="D15" s="12">
        <v>11</v>
      </c>
      <c r="E15" s="12">
        <v>49</v>
      </c>
      <c r="F15" s="12">
        <v>49</v>
      </c>
      <c r="G15" s="12">
        <v>0</v>
      </c>
      <c r="H15" s="12">
        <v>0</v>
      </c>
      <c r="I15" s="12">
        <v>45</v>
      </c>
      <c r="J15" s="13">
        <v>0</v>
      </c>
      <c r="K15" s="14">
        <v>0</v>
      </c>
      <c r="L15" s="12">
        <v>0</v>
      </c>
      <c r="M15" s="12">
        <v>0</v>
      </c>
      <c r="N15" s="12">
        <v>0</v>
      </c>
      <c r="O15" s="12">
        <v>0</v>
      </c>
      <c r="P15" s="12">
        <v>0</v>
      </c>
      <c r="Q15" s="12">
        <v>0</v>
      </c>
      <c r="R15" s="12">
        <v>0</v>
      </c>
      <c r="S15" s="13">
        <v>0</v>
      </c>
    </row>
    <row r="16" spans="1:21" ht="15.75" x14ac:dyDescent="0.25">
      <c r="A16" s="214" t="s">
        <v>20</v>
      </c>
      <c r="B16" s="11">
        <v>153</v>
      </c>
      <c r="C16" s="12">
        <v>140</v>
      </c>
      <c r="D16" s="12">
        <v>14</v>
      </c>
      <c r="E16" s="12">
        <v>112</v>
      </c>
      <c r="F16" s="12">
        <v>77</v>
      </c>
      <c r="G16" s="12">
        <v>35</v>
      </c>
      <c r="H16" s="12">
        <v>0</v>
      </c>
      <c r="I16" s="12">
        <v>102</v>
      </c>
      <c r="J16" s="13">
        <v>7</v>
      </c>
      <c r="K16" s="14">
        <v>39</v>
      </c>
      <c r="L16" s="12">
        <v>33</v>
      </c>
      <c r="M16" s="12">
        <v>3</v>
      </c>
      <c r="N16" s="12">
        <v>37</v>
      </c>
      <c r="O16" s="12">
        <v>0</v>
      </c>
      <c r="P16" s="12">
        <v>0</v>
      </c>
      <c r="Q16" s="12">
        <v>37</v>
      </c>
      <c r="R16" s="12">
        <v>32</v>
      </c>
      <c r="S16" s="13">
        <v>3</v>
      </c>
    </row>
    <row r="17" spans="1:22" ht="15.75" x14ac:dyDescent="0.25">
      <c r="A17" s="214" t="s">
        <v>21</v>
      </c>
      <c r="B17" s="11">
        <v>6561</v>
      </c>
      <c r="C17" s="12">
        <v>4730</v>
      </c>
      <c r="D17" s="12">
        <v>989</v>
      </c>
      <c r="E17" s="12">
        <v>1713</v>
      </c>
      <c r="F17" s="12">
        <v>1703</v>
      </c>
      <c r="G17" s="12">
        <v>7</v>
      </c>
      <c r="H17" s="12">
        <v>3</v>
      </c>
      <c r="I17" s="12">
        <v>1194</v>
      </c>
      <c r="J17" s="13">
        <v>177</v>
      </c>
      <c r="K17" s="14">
        <v>204</v>
      </c>
      <c r="L17" s="12">
        <v>152</v>
      </c>
      <c r="M17" s="12">
        <v>10</v>
      </c>
      <c r="N17" s="12">
        <v>73</v>
      </c>
      <c r="O17" s="12">
        <v>73</v>
      </c>
      <c r="P17" s="12">
        <v>0</v>
      </c>
      <c r="Q17" s="12">
        <v>0</v>
      </c>
      <c r="R17" s="12">
        <v>51</v>
      </c>
      <c r="S17" s="13">
        <v>0</v>
      </c>
    </row>
    <row r="18" spans="1:22" ht="15.75" x14ac:dyDescent="0.25">
      <c r="A18" s="214" t="s">
        <v>22</v>
      </c>
      <c r="B18" s="11">
        <v>3519</v>
      </c>
      <c r="C18" s="12">
        <v>2392</v>
      </c>
      <c r="D18" s="12">
        <v>756</v>
      </c>
      <c r="E18" s="12">
        <v>2143</v>
      </c>
      <c r="F18" s="12">
        <v>1844</v>
      </c>
      <c r="G18" s="12">
        <v>298</v>
      </c>
      <c r="H18" s="12">
        <v>1</v>
      </c>
      <c r="I18" s="12">
        <v>1379</v>
      </c>
      <c r="J18" s="13">
        <v>408</v>
      </c>
      <c r="K18" s="14">
        <v>0</v>
      </c>
      <c r="L18" s="12">
        <v>0</v>
      </c>
      <c r="M18" s="12">
        <v>0</v>
      </c>
      <c r="N18" s="12">
        <v>0</v>
      </c>
      <c r="O18" s="12">
        <v>0</v>
      </c>
      <c r="P18" s="12">
        <v>0</v>
      </c>
      <c r="Q18" s="12">
        <v>0</v>
      </c>
      <c r="R18" s="12">
        <v>0</v>
      </c>
      <c r="S18" s="13">
        <v>0</v>
      </c>
    </row>
    <row r="19" spans="1:22" ht="15.75" x14ac:dyDescent="0.25">
      <c r="A19" s="214" t="s">
        <v>23</v>
      </c>
      <c r="B19" s="11">
        <v>1500</v>
      </c>
      <c r="C19" s="12">
        <v>425</v>
      </c>
      <c r="D19" s="12">
        <v>556</v>
      </c>
      <c r="E19" s="12">
        <v>952</v>
      </c>
      <c r="F19" s="12">
        <v>148</v>
      </c>
      <c r="G19" s="12">
        <v>804</v>
      </c>
      <c r="H19" s="12">
        <v>0</v>
      </c>
      <c r="I19" s="12">
        <v>279</v>
      </c>
      <c r="J19" s="13">
        <v>293</v>
      </c>
      <c r="K19" s="14">
        <v>0</v>
      </c>
      <c r="L19" s="12">
        <v>0</v>
      </c>
      <c r="M19" s="12">
        <v>0</v>
      </c>
      <c r="N19" s="12">
        <v>0</v>
      </c>
      <c r="O19" s="12">
        <v>0</v>
      </c>
      <c r="P19" s="12">
        <v>0</v>
      </c>
      <c r="Q19" s="12">
        <v>0</v>
      </c>
      <c r="R19" s="12">
        <v>0</v>
      </c>
      <c r="S19" s="13">
        <v>0</v>
      </c>
    </row>
    <row r="20" spans="1:22" ht="15.75" x14ac:dyDescent="0.25">
      <c r="A20" s="214" t="s">
        <v>24</v>
      </c>
      <c r="B20" s="11">
        <v>3832</v>
      </c>
      <c r="C20" s="12">
        <v>2933</v>
      </c>
      <c r="D20" s="12">
        <v>231</v>
      </c>
      <c r="E20" s="12">
        <v>1302</v>
      </c>
      <c r="F20" s="12">
        <v>1299</v>
      </c>
      <c r="G20" s="12">
        <v>0</v>
      </c>
      <c r="H20" s="12">
        <v>3</v>
      </c>
      <c r="I20" s="12">
        <v>938</v>
      </c>
      <c r="J20" s="13">
        <v>64</v>
      </c>
      <c r="K20" s="14">
        <v>1147</v>
      </c>
      <c r="L20" s="12">
        <v>935</v>
      </c>
      <c r="M20" s="12">
        <v>32</v>
      </c>
      <c r="N20" s="12">
        <v>465</v>
      </c>
      <c r="O20" s="12">
        <v>458</v>
      </c>
      <c r="P20" s="12">
        <v>0</v>
      </c>
      <c r="Q20" s="12">
        <v>7</v>
      </c>
      <c r="R20" s="12">
        <v>363</v>
      </c>
      <c r="S20" s="13">
        <v>13</v>
      </c>
    </row>
    <row r="21" spans="1:22" ht="15.75" x14ac:dyDescent="0.25">
      <c r="A21" s="214" t="s">
        <v>25</v>
      </c>
      <c r="B21" s="11">
        <v>3936</v>
      </c>
      <c r="C21" s="12">
        <v>2355</v>
      </c>
      <c r="D21" s="12">
        <v>572</v>
      </c>
      <c r="E21" s="12">
        <v>1450</v>
      </c>
      <c r="F21" s="12">
        <v>1353</v>
      </c>
      <c r="G21" s="12">
        <v>94</v>
      </c>
      <c r="H21" s="12">
        <v>3</v>
      </c>
      <c r="I21" s="12">
        <v>756</v>
      </c>
      <c r="J21" s="13">
        <v>164</v>
      </c>
      <c r="K21" s="14">
        <v>0</v>
      </c>
      <c r="L21" s="12">
        <v>0</v>
      </c>
      <c r="M21" s="12">
        <v>0</v>
      </c>
      <c r="N21" s="12">
        <v>0</v>
      </c>
      <c r="O21" s="12">
        <v>0</v>
      </c>
      <c r="P21" s="12">
        <v>0</v>
      </c>
      <c r="Q21" s="12">
        <v>0</v>
      </c>
      <c r="R21" s="12">
        <v>0</v>
      </c>
      <c r="S21" s="13">
        <v>0</v>
      </c>
    </row>
    <row r="22" spans="1:22" ht="15.75" x14ac:dyDescent="0.25">
      <c r="A22" s="214" t="s">
        <v>26</v>
      </c>
      <c r="B22" s="11">
        <v>2412</v>
      </c>
      <c r="C22" s="12">
        <v>1110</v>
      </c>
      <c r="D22" s="12">
        <v>228</v>
      </c>
      <c r="E22" s="12">
        <v>735</v>
      </c>
      <c r="F22" s="12">
        <v>665</v>
      </c>
      <c r="G22" s="12">
        <v>21</v>
      </c>
      <c r="H22" s="12">
        <v>49</v>
      </c>
      <c r="I22" s="12">
        <v>246</v>
      </c>
      <c r="J22" s="13">
        <v>75</v>
      </c>
      <c r="K22" s="14">
        <v>218</v>
      </c>
      <c r="L22" s="12">
        <v>68</v>
      </c>
      <c r="M22" s="12">
        <v>5</v>
      </c>
      <c r="N22" s="12">
        <v>116</v>
      </c>
      <c r="O22" s="12">
        <v>87</v>
      </c>
      <c r="P22" s="12">
        <v>0</v>
      </c>
      <c r="Q22" s="12">
        <v>29</v>
      </c>
      <c r="R22" s="12">
        <v>39</v>
      </c>
      <c r="S22" s="13">
        <v>1</v>
      </c>
    </row>
    <row r="23" spans="1:22" ht="15.75" x14ac:dyDescent="0.25">
      <c r="A23" s="214" t="s">
        <v>27</v>
      </c>
      <c r="B23" s="11">
        <v>1751</v>
      </c>
      <c r="C23" s="12">
        <v>1294</v>
      </c>
      <c r="D23" s="12">
        <v>413</v>
      </c>
      <c r="E23" s="12">
        <v>1054</v>
      </c>
      <c r="F23" s="12">
        <v>1052</v>
      </c>
      <c r="G23" s="12">
        <v>0</v>
      </c>
      <c r="H23" s="12">
        <v>2</v>
      </c>
      <c r="I23" s="12">
        <v>790</v>
      </c>
      <c r="J23" s="13">
        <v>133</v>
      </c>
      <c r="K23" s="14">
        <v>0</v>
      </c>
      <c r="L23" s="12">
        <v>0</v>
      </c>
      <c r="M23" s="12">
        <v>0</v>
      </c>
      <c r="N23" s="12">
        <v>0</v>
      </c>
      <c r="O23" s="12">
        <v>0</v>
      </c>
      <c r="P23" s="12">
        <v>0</v>
      </c>
      <c r="Q23" s="12">
        <v>0</v>
      </c>
      <c r="R23" s="12">
        <v>0</v>
      </c>
      <c r="S23" s="13">
        <v>0</v>
      </c>
    </row>
    <row r="24" spans="1:22" ht="16.5" customHeight="1" thickBot="1" x14ac:dyDescent="0.3">
      <c r="A24" s="215" t="s">
        <v>28</v>
      </c>
      <c r="B24" s="205">
        <v>0</v>
      </c>
      <c r="C24" s="206">
        <v>0</v>
      </c>
      <c r="D24" s="206">
        <v>0</v>
      </c>
      <c r="E24" s="206">
        <v>0</v>
      </c>
      <c r="F24" s="206">
        <v>0</v>
      </c>
      <c r="G24" s="206">
        <v>0</v>
      </c>
      <c r="H24" s="206">
        <v>0</v>
      </c>
      <c r="I24" s="206">
        <v>0</v>
      </c>
      <c r="J24" s="207">
        <v>0</v>
      </c>
      <c r="K24" s="208">
        <v>0</v>
      </c>
      <c r="L24" s="206">
        <v>0</v>
      </c>
      <c r="M24" s="206">
        <v>0</v>
      </c>
      <c r="N24" s="206">
        <v>0</v>
      </c>
      <c r="O24" s="206">
        <v>0</v>
      </c>
      <c r="P24" s="206">
        <v>0</v>
      </c>
      <c r="Q24" s="206">
        <v>0</v>
      </c>
      <c r="R24" s="206">
        <v>0</v>
      </c>
      <c r="S24" s="207">
        <v>0</v>
      </c>
    </row>
    <row r="25" spans="1:22" ht="16.5" thickBot="1" x14ac:dyDescent="0.3">
      <c r="A25" s="209" t="s">
        <v>5</v>
      </c>
      <c r="B25" s="210">
        <v>27337</v>
      </c>
      <c r="C25" s="211">
        <v>18476</v>
      </c>
      <c r="D25" s="211">
        <v>4242</v>
      </c>
      <c r="E25" s="211">
        <v>10372</v>
      </c>
      <c r="F25" s="211">
        <v>8838</v>
      </c>
      <c r="G25" s="211">
        <v>1473</v>
      </c>
      <c r="H25" s="211">
        <v>61</v>
      </c>
      <c r="I25" s="211">
        <v>6438</v>
      </c>
      <c r="J25" s="212">
        <v>1436</v>
      </c>
      <c r="K25" s="210">
        <v>2320</v>
      </c>
      <c r="L25" s="211">
        <v>1740</v>
      </c>
      <c r="M25" s="211">
        <v>114</v>
      </c>
      <c r="N25" s="211">
        <v>943</v>
      </c>
      <c r="O25" s="211">
        <v>857</v>
      </c>
      <c r="P25" s="211">
        <v>13</v>
      </c>
      <c r="Q25" s="211">
        <v>73</v>
      </c>
      <c r="R25" s="211">
        <v>667</v>
      </c>
      <c r="S25" s="212">
        <v>35</v>
      </c>
      <c r="U25" s="184"/>
      <c r="V25" s="184"/>
    </row>
    <row r="26" spans="1:22" ht="15.75" x14ac:dyDescent="0.25">
      <c r="A26" s="2"/>
      <c r="B26" s="195"/>
      <c r="C26" s="195"/>
      <c r="D26" s="195"/>
      <c r="E26" s="195"/>
      <c r="F26" s="195"/>
      <c r="G26" s="195"/>
      <c r="H26" s="196"/>
      <c r="I26" s="195"/>
      <c r="J26" s="195"/>
      <c r="K26" s="195"/>
      <c r="L26" s="195"/>
      <c r="M26" s="195"/>
      <c r="N26" s="195"/>
      <c r="O26" s="195"/>
      <c r="P26" s="195"/>
      <c r="Q26" s="196"/>
      <c r="R26" s="195"/>
      <c r="S26" s="195"/>
    </row>
    <row r="27" spans="1:22" ht="15.75" x14ac:dyDescent="0.25">
      <c r="A27" s="21" t="s">
        <v>29</v>
      </c>
      <c r="B27" s="197"/>
      <c r="C27" s="197"/>
      <c r="D27" s="197"/>
      <c r="E27" s="197"/>
      <c r="F27" s="197"/>
      <c r="G27" s="197"/>
      <c r="H27" s="197"/>
      <c r="I27" s="197"/>
      <c r="J27" s="197"/>
      <c r="K27" s="197"/>
      <c r="L27" s="197"/>
      <c r="M27" s="197"/>
      <c r="N27" s="197"/>
      <c r="O27" s="197"/>
      <c r="P27" s="197"/>
      <c r="Q27" s="197"/>
      <c r="R27" s="197"/>
      <c r="S27" s="197"/>
    </row>
    <row r="28" spans="1:22" ht="15.75" x14ac:dyDescent="0.25">
      <c r="A28" s="21" t="s">
        <v>30</v>
      </c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</row>
    <row r="29" spans="1:22" ht="15.75" x14ac:dyDescent="0.25">
      <c r="A29" s="21" t="s">
        <v>31</v>
      </c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</row>
    <row r="32" spans="1:22" ht="15.75" x14ac:dyDescent="0.25">
      <c r="A32" s="21"/>
      <c r="B32" s="184"/>
    </row>
    <row r="33" spans="1:2" ht="15.75" x14ac:dyDescent="0.25">
      <c r="A33" s="21"/>
      <c r="B33" s="184"/>
    </row>
  </sheetData>
  <mergeCells count="15">
    <mergeCell ref="A3:A6"/>
    <mergeCell ref="B3:J3"/>
    <mergeCell ref="K3:S3"/>
    <mergeCell ref="B4:D4"/>
    <mergeCell ref="E4:J4"/>
    <mergeCell ref="K4:M4"/>
    <mergeCell ref="N4:S4"/>
    <mergeCell ref="B5:B6"/>
    <mergeCell ref="C5:D5"/>
    <mergeCell ref="E5:E6"/>
    <mergeCell ref="F5:J5"/>
    <mergeCell ref="K5:K6"/>
    <mergeCell ref="L5:M5"/>
    <mergeCell ref="N5:N6"/>
    <mergeCell ref="O5:S5"/>
  </mergeCells>
  <conditionalFormatting sqref="B25:S27">
    <cfRule type="duplicateValues" dxfId="11" priority="1"/>
  </conditionalFormatting>
  <pageMargins left="0.7" right="0.7" top="0.78740157499999996" bottom="0.78740157499999996" header="0.3" footer="0.3"/>
  <pageSetup paperSize="9" scale="76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2"/>
  <sheetViews>
    <sheetView workbookViewId="0">
      <selection activeCell="D29" sqref="D29"/>
    </sheetView>
  </sheetViews>
  <sheetFormatPr defaultRowHeight="15" x14ac:dyDescent="0.25"/>
  <cols>
    <col min="2" max="3" width="22" bestFit="1" customWidth="1"/>
  </cols>
  <sheetData>
    <row r="1" spans="1:3" ht="15.75" x14ac:dyDescent="0.25">
      <c r="A1" s="86" t="s">
        <v>116</v>
      </c>
      <c r="B1" s="86"/>
      <c r="C1" s="86"/>
    </row>
    <row r="2" spans="1:3" ht="16.5" thickBot="1" x14ac:dyDescent="0.3">
      <c r="A2" s="87"/>
      <c r="B2" s="88"/>
      <c r="C2" s="88"/>
    </row>
    <row r="3" spans="1:3" ht="45" customHeight="1" thickBot="1" x14ac:dyDescent="0.3">
      <c r="A3" s="89" t="s">
        <v>0</v>
      </c>
      <c r="B3" s="203" t="s">
        <v>47</v>
      </c>
      <c r="C3" s="204" t="s">
        <v>48</v>
      </c>
    </row>
    <row r="4" spans="1:3" ht="15.75" x14ac:dyDescent="0.25">
      <c r="A4" s="90" t="s">
        <v>11</v>
      </c>
      <c r="B4" s="201">
        <v>222</v>
      </c>
      <c r="C4" s="41">
        <v>226</v>
      </c>
    </row>
    <row r="5" spans="1:3" ht="15.75" x14ac:dyDescent="0.25">
      <c r="A5" s="91" t="s">
        <v>12</v>
      </c>
      <c r="B5" s="191">
        <v>116</v>
      </c>
      <c r="C5" s="36">
        <v>117</v>
      </c>
    </row>
    <row r="6" spans="1:3" ht="15.75" x14ac:dyDescent="0.25">
      <c r="A6" s="91" t="s">
        <v>13</v>
      </c>
      <c r="B6" s="191">
        <v>298</v>
      </c>
      <c r="C6" s="36">
        <v>312</v>
      </c>
    </row>
    <row r="7" spans="1:3" ht="15.75" x14ac:dyDescent="0.25">
      <c r="A7" s="91" t="s">
        <v>14</v>
      </c>
      <c r="B7" s="191">
        <v>747</v>
      </c>
      <c r="C7" s="36">
        <v>747</v>
      </c>
    </row>
    <row r="8" spans="1:3" ht="15.75" x14ac:dyDescent="0.25">
      <c r="A8" s="91" t="s">
        <v>15</v>
      </c>
      <c r="B8" s="191">
        <v>1762</v>
      </c>
      <c r="C8" s="36">
        <v>1900</v>
      </c>
    </row>
    <row r="9" spans="1:3" ht="15.75" x14ac:dyDescent="0.25">
      <c r="A9" s="91" t="s">
        <v>16</v>
      </c>
      <c r="B9" s="191">
        <v>668</v>
      </c>
      <c r="C9" s="36">
        <v>698</v>
      </c>
    </row>
    <row r="10" spans="1:3" ht="15.75" x14ac:dyDescent="0.25">
      <c r="A10" s="91" t="s">
        <v>17</v>
      </c>
      <c r="B10" s="191">
        <v>879</v>
      </c>
      <c r="C10" s="36">
        <v>899</v>
      </c>
    </row>
    <row r="11" spans="1:3" ht="15.75" x14ac:dyDescent="0.25">
      <c r="A11" s="91" t="s">
        <v>18</v>
      </c>
      <c r="B11" s="191">
        <v>742</v>
      </c>
      <c r="C11" s="36">
        <v>794</v>
      </c>
    </row>
    <row r="12" spans="1:3" ht="15.75" x14ac:dyDescent="0.25">
      <c r="A12" s="91" t="s">
        <v>19</v>
      </c>
      <c r="B12" s="191">
        <v>722</v>
      </c>
      <c r="C12" s="36">
        <v>765</v>
      </c>
    </row>
    <row r="13" spans="1:3" ht="15.75" x14ac:dyDescent="0.25">
      <c r="A13" s="91" t="s">
        <v>20</v>
      </c>
      <c r="B13" s="191">
        <v>807</v>
      </c>
      <c r="C13" s="36">
        <v>847</v>
      </c>
    </row>
    <row r="14" spans="1:3" ht="15.75" x14ac:dyDescent="0.25">
      <c r="A14" s="93" t="s">
        <v>21</v>
      </c>
      <c r="B14" s="191">
        <v>2286</v>
      </c>
      <c r="C14" s="36">
        <v>2801</v>
      </c>
    </row>
    <row r="15" spans="1:3" ht="15.75" x14ac:dyDescent="0.25">
      <c r="A15" s="91" t="s">
        <v>22</v>
      </c>
      <c r="B15" s="191">
        <v>2529</v>
      </c>
      <c r="C15" s="36">
        <v>3123</v>
      </c>
    </row>
    <row r="16" spans="1:3" ht="15.75" x14ac:dyDescent="0.25">
      <c r="A16" s="91" t="s">
        <v>23</v>
      </c>
      <c r="B16" s="191">
        <v>1353</v>
      </c>
      <c r="C16" s="36">
        <v>1456</v>
      </c>
    </row>
    <row r="17" spans="1:3" ht="15.75" x14ac:dyDescent="0.25">
      <c r="A17" s="91" t="s">
        <v>24</v>
      </c>
      <c r="B17" s="191">
        <v>2405</v>
      </c>
      <c r="C17" s="36">
        <v>2798</v>
      </c>
    </row>
    <row r="18" spans="1:3" ht="15.75" x14ac:dyDescent="0.25">
      <c r="A18" s="91" t="s">
        <v>25</v>
      </c>
      <c r="B18" s="191">
        <v>2388</v>
      </c>
      <c r="C18" s="36">
        <v>2879</v>
      </c>
    </row>
    <row r="19" spans="1:3" ht="15.75" x14ac:dyDescent="0.25">
      <c r="A19" s="91" t="s">
        <v>26</v>
      </c>
      <c r="B19" s="191">
        <v>1080</v>
      </c>
      <c r="C19" s="36">
        <v>1259</v>
      </c>
    </row>
    <row r="20" spans="1:3" ht="15.75" x14ac:dyDescent="0.25">
      <c r="A20" s="91" t="s">
        <v>27</v>
      </c>
      <c r="B20" s="191">
        <v>1560</v>
      </c>
      <c r="C20" s="92">
        <v>1596</v>
      </c>
    </row>
    <row r="21" spans="1:3" ht="15.75" customHeight="1" thickBot="1" x14ac:dyDescent="0.3">
      <c r="A21" s="94" t="s">
        <v>28</v>
      </c>
      <c r="B21" s="202">
        <v>44</v>
      </c>
      <c r="C21" s="95">
        <v>44</v>
      </c>
    </row>
    <row r="22" spans="1:3" ht="16.5" thickBot="1" x14ac:dyDescent="0.3">
      <c r="A22" s="192" t="s">
        <v>49</v>
      </c>
      <c r="B22" s="193">
        <f>17897+44</f>
        <v>17941</v>
      </c>
      <c r="C22" s="194">
        <f>23217+44</f>
        <v>23261</v>
      </c>
    </row>
  </sheetData>
  <pageMargins left="0.7" right="0.7" top="0.78740157499999996" bottom="0.78740157499999996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4"/>
  <sheetViews>
    <sheetView workbookViewId="0">
      <selection activeCell="O30" sqref="O30"/>
    </sheetView>
  </sheetViews>
  <sheetFormatPr defaultRowHeight="15" x14ac:dyDescent="0.25"/>
  <cols>
    <col min="1" max="1" width="15.28515625" customWidth="1"/>
    <col min="2" max="2" width="14.42578125" customWidth="1"/>
  </cols>
  <sheetData>
    <row r="1" spans="1:10" ht="15.75" x14ac:dyDescent="0.25">
      <c r="A1" s="1" t="s">
        <v>50</v>
      </c>
      <c r="B1" s="2"/>
      <c r="C1" s="2"/>
      <c r="D1" s="2"/>
      <c r="E1" s="2"/>
      <c r="F1" s="2"/>
      <c r="G1" s="2"/>
      <c r="H1" s="2"/>
      <c r="I1" s="2"/>
      <c r="J1" s="2"/>
    </row>
    <row r="2" spans="1:10" ht="16.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x14ac:dyDescent="0.25">
      <c r="A3" s="326"/>
      <c r="B3" s="328" t="s">
        <v>51</v>
      </c>
      <c r="C3" s="330" t="s">
        <v>52</v>
      </c>
      <c r="D3" s="331"/>
      <c r="E3" s="332" t="s">
        <v>52</v>
      </c>
      <c r="F3" s="333"/>
      <c r="G3" s="333"/>
      <c r="H3" s="334"/>
      <c r="I3" s="332" t="s">
        <v>52</v>
      </c>
      <c r="J3" s="334"/>
    </row>
    <row r="4" spans="1:10" ht="15.75" x14ac:dyDescent="0.25">
      <c r="A4" s="327"/>
      <c r="B4" s="329"/>
      <c r="C4" s="99" t="s">
        <v>14</v>
      </c>
      <c r="D4" s="279" t="s">
        <v>53</v>
      </c>
      <c r="E4" s="96" t="s">
        <v>32</v>
      </c>
      <c r="F4" s="98" t="s">
        <v>33</v>
      </c>
      <c r="G4" s="98" t="s">
        <v>54</v>
      </c>
      <c r="H4" s="97" t="s">
        <v>35</v>
      </c>
      <c r="I4" s="96" t="s">
        <v>55</v>
      </c>
      <c r="J4" s="97" t="s">
        <v>56</v>
      </c>
    </row>
    <row r="5" spans="1:10" ht="15.75" x14ac:dyDescent="0.25">
      <c r="A5" s="273" t="s">
        <v>57</v>
      </c>
      <c r="B5" s="101">
        <v>64545</v>
      </c>
      <c r="C5" s="105">
        <v>55665</v>
      </c>
      <c r="D5" s="280">
        <v>8880</v>
      </c>
      <c r="E5" s="102">
        <v>35391</v>
      </c>
      <c r="F5" s="104">
        <v>9604</v>
      </c>
      <c r="G5" s="104">
        <v>17392</v>
      </c>
      <c r="H5" s="103">
        <v>2158</v>
      </c>
      <c r="I5" s="102">
        <v>43328</v>
      </c>
      <c r="J5" s="103">
        <v>8293</v>
      </c>
    </row>
    <row r="6" spans="1:10" ht="15.75" x14ac:dyDescent="0.25">
      <c r="A6" s="273" t="s">
        <v>58</v>
      </c>
      <c r="B6" s="101">
        <v>64721</v>
      </c>
      <c r="C6" s="277">
        <v>56250</v>
      </c>
      <c r="D6" s="280">
        <v>8468</v>
      </c>
      <c r="E6" s="102">
        <v>33682</v>
      </c>
      <c r="F6" s="104">
        <v>11168</v>
      </c>
      <c r="G6" s="104">
        <v>17819</v>
      </c>
      <c r="H6" s="103">
        <v>2052</v>
      </c>
      <c r="I6" s="102">
        <v>43802</v>
      </c>
      <c r="J6" s="103">
        <v>8876</v>
      </c>
    </row>
    <row r="7" spans="1:10" ht="15.75" x14ac:dyDescent="0.25">
      <c r="A7" s="273" t="s">
        <v>59</v>
      </c>
      <c r="B7" s="101">
        <v>66252</v>
      </c>
      <c r="C7" s="278">
        <v>58114</v>
      </c>
      <c r="D7" s="280">
        <v>8138</v>
      </c>
      <c r="E7" s="102">
        <v>32946</v>
      </c>
      <c r="F7" s="104">
        <v>11793</v>
      </c>
      <c r="G7" s="104">
        <v>19507</v>
      </c>
      <c r="H7" s="103">
        <v>2006</v>
      </c>
      <c r="I7" s="102">
        <v>44904</v>
      </c>
      <c r="J7" s="103">
        <v>9641</v>
      </c>
    </row>
    <row r="8" spans="1:10" ht="15.75" x14ac:dyDescent="0.25">
      <c r="A8" s="273" t="s">
        <v>60</v>
      </c>
      <c r="B8" s="101">
        <v>67321</v>
      </c>
      <c r="C8" s="105">
        <v>59260</v>
      </c>
      <c r="D8" s="280">
        <v>8061</v>
      </c>
      <c r="E8" s="102">
        <v>33479</v>
      </c>
      <c r="F8" s="104">
        <v>12583</v>
      </c>
      <c r="G8" s="104">
        <v>19306</v>
      </c>
      <c r="H8" s="103">
        <v>1953</v>
      </c>
      <c r="I8" s="102">
        <v>45487</v>
      </c>
      <c r="J8" s="103">
        <v>11324</v>
      </c>
    </row>
    <row r="9" spans="1:10" ht="15.75" x14ac:dyDescent="0.25">
      <c r="A9" s="274" t="s">
        <v>61</v>
      </c>
      <c r="B9" s="101">
        <v>65190</v>
      </c>
      <c r="C9" s="105">
        <v>57140</v>
      </c>
      <c r="D9" s="280">
        <v>8050</v>
      </c>
      <c r="E9" s="102">
        <v>30887</v>
      </c>
      <c r="F9" s="104">
        <v>12545</v>
      </c>
      <c r="G9" s="104">
        <v>19924</v>
      </c>
      <c r="H9" s="103">
        <v>1834</v>
      </c>
      <c r="I9" s="102">
        <v>43909</v>
      </c>
      <c r="J9" s="103">
        <v>11810</v>
      </c>
    </row>
    <row r="10" spans="1:10" ht="15.75" x14ac:dyDescent="0.25">
      <c r="A10" s="274" t="s">
        <v>62</v>
      </c>
      <c r="B10" s="101">
        <v>64673</v>
      </c>
      <c r="C10" s="105">
        <v>57469</v>
      </c>
      <c r="D10" s="280">
        <v>7204</v>
      </c>
      <c r="E10" s="102">
        <v>30073</v>
      </c>
      <c r="F10" s="104">
        <v>11764</v>
      </c>
      <c r="G10" s="104">
        <v>20955</v>
      </c>
      <c r="H10" s="103">
        <v>1881</v>
      </c>
      <c r="I10" s="102">
        <v>43352</v>
      </c>
      <c r="J10" s="103">
        <v>12735</v>
      </c>
    </row>
    <row r="11" spans="1:10" ht="15.75" x14ac:dyDescent="0.25">
      <c r="A11" s="274" t="s">
        <v>63</v>
      </c>
      <c r="B11" s="101">
        <v>63419</v>
      </c>
      <c r="C11" s="105">
        <v>56623</v>
      </c>
      <c r="D11" s="280">
        <v>6796</v>
      </c>
      <c r="E11" s="102">
        <v>29714</v>
      </c>
      <c r="F11" s="104">
        <v>10906</v>
      </c>
      <c r="G11" s="104">
        <v>21073</v>
      </c>
      <c r="H11" s="103">
        <v>1726</v>
      </c>
      <c r="I11" s="102">
        <v>42786</v>
      </c>
      <c r="J11" s="103">
        <v>12547</v>
      </c>
    </row>
    <row r="12" spans="1:10" ht="15.75" x14ac:dyDescent="0.25">
      <c r="A12" s="275" t="s">
        <v>64</v>
      </c>
      <c r="B12" s="101">
        <v>62623</v>
      </c>
      <c r="C12" s="105">
        <v>56363</v>
      </c>
      <c r="D12" s="280">
        <v>6260</v>
      </c>
      <c r="E12" s="102">
        <v>29245</v>
      </c>
      <c r="F12" s="104">
        <v>9950</v>
      </c>
      <c r="G12" s="104">
        <v>21566</v>
      </c>
      <c r="H12" s="103">
        <v>1862</v>
      </c>
      <c r="I12" s="102">
        <v>41550</v>
      </c>
      <c r="J12" s="103">
        <v>13096</v>
      </c>
    </row>
    <row r="13" spans="1:10" ht="16.5" thickBot="1" x14ac:dyDescent="0.3">
      <c r="A13" s="276" t="s">
        <v>65</v>
      </c>
      <c r="B13" s="268">
        <v>61672</v>
      </c>
      <c r="C13" s="272">
        <v>55456</v>
      </c>
      <c r="D13" s="281">
        <v>6216</v>
      </c>
      <c r="E13" s="269">
        <v>28549</v>
      </c>
      <c r="F13" s="271">
        <v>10166</v>
      </c>
      <c r="G13" s="271">
        <v>21089</v>
      </c>
      <c r="H13" s="270">
        <v>1868</v>
      </c>
      <c r="I13" s="269">
        <v>40364</v>
      </c>
      <c r="J13" s="270">
        <v>15041</v>
      </c>
    </row>
    <row r="14" spans="1:10" ht="16.5" thickBot="1" x14ac:dyDescent="0.3">
      <c r="A14" s="292" t="s">
        <v>117</v>
      </c>
      <c r="B14" s="292">
        <v>63455</v>
      </c>
      <c r="C14" s="292">
        <v>58334</v>
      </c>
      <c r="D14" s="290">
        <v>5121</v>
      </c>
      <c r="E14" s="291">
        <v>29657</v>
      </c>
      <c r="F14" s="292">
        <v>10278</v>
      </c>
      <c r="G14" s="292">
        <v>21298</v>
      </c>
      <c r="H14" s="290">
        <v>2222</v>
      </c>
      <c r="I14" s="293">
        <v>41833</v>
      </c>
      <c r="J14" s="290">
        <v>15107</v>
      </c>
    </row>
  </sheetData>
  <mergeCells count="5">
    <mergeCell ref="A3:A4"/>
    <mergeCell ref="B3:B4"/>
    <mergeCell ref="C3:D3"/>
    <mergeCell ref="E3:H3"/>
    <mergeCell ref="I3:J3"/>
  </mergeCells>
  <pageMargins left="0.7" right="0.7" top="0.78740157499999996" bottom="0.78740157499999996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21"/>
  <sheetViews>
    <sheetView workbookViewId="0">
      <selection activeCell="I18" sqref="I18"/>
    </sheetView>
  </sheetViews>
  <sheetFormatPr defaultRowHeight="15" x14ac:dyDescent="0.25"/>
  <cols>
    <col min="1" max="1" width="12" customWidth="1"/>
  </cols>
  <sheetData>
    <row r="1" spans="1:25" ht="15.75" x14ac:dyDescent="0.25">
      <c r="A1" s="1" t="s">
        <v>123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25" ht="16.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25" ht="15.75" x14ac:dyDescent="0.25">
      <c r="A3" s="337"/>
      <c r="B3" s="339" t="s">
        <v>66</v>
      </c>
      <c r="C3" s="335" t="s">
        <v>52</v>
      </c>
      <c r="D3" s="336"/>
      <c r="E3" s="335" t="s">
        <v>52</v>
      </c>
      <c r="F3" s="341"/>
      <c r="G3" s="341"/>
      <c r="H3" s="336"/>
      <c r="I3" s="335" t="s">
        <v>52</v>
      </c>
      <c r="J3" s="336"/>
      <c r="K3" s="335" t="s">
        <v>52</v>
      </c>
      <c r="L3" s="336"/>
      <c r="M3" s="188"/>
      <c r="N3" s="188"/>
      <c r="O3" s="188"/>
      <c r="P3" s="188"/>
      <c r="Q3" s="188"/>
      <c r="R3" s="188"/>
      <c r="S3" s="188"/>
      <c r="T3" s="188"/>
      <c r="U3" s="188"/>
      <c r="V3" s="188"/>
      <c r="W3" s="188"/>
      <c r="X3" s="188"/>
      <c r="Y3" s="188"/>
    </row>
    <row r="4" spans="1:25" ht="16.5" thickBot="1" x14ac:dyDescent="0.3">
      <c r="A4" s="338"/>
      <c r="B4" s="340"/>
      <c r="C4" s="109" t="s">
        <v>14</v>
      </c>
      <c r="D4" s="110" t="s">
        <v>53</v>
      </c>
      <c r="E4" s="109" t="s">
        <v>32</v>
      </c>
      <c r="F4" s="111" t="s">
        <v>33</v>
      </c>
      <c r="G4" s="112" t="s">
        <v>54</v>
      </c>
      <c r="H4" s="113" t="s">
        <v>35</v>
      </c>
      <c r="I4" s="109" t="s">
        <v>67</v>
      </c>
      <c r="J4" s="110" t="s">
        <v>68</v>
      </c>
      <c r="K4" s="109" t="s">
        <v>55</v>
      </c>
      <c r="L4" s="113" t="s">
        <v>56</v>
      </c>
      <c r="M4" s="188"/>
      <c r="N4" s="188"/>
      <c r="O4" s="188"/>
      <c r="P4" s="189"/>
      <c r="Q4" s="189"/>
      <c r="R4" s="189"/>
      <c r="S4" s="189"/>
      <c r="T4" s="188"/>
      <c r="U4" s="188"/>
      <c r="V4" s="188"/>
      <c r="W4" s="188"/>
      <c r="X4" s="188"/>
      <c r="Y4" s="188"/>
    </row>
    <row r="5" spans="1:25" ht="15.75" x14ac:dyDescent="0.25">
      <c r="A5" s="100" t="s">
        <v>57</v>
      </c>
      <c r="B5" s="114">
        <v>23091</v>
      </c>
      <c r="C5" s="115">
        <v>19308</v>
      </c>
      <c r="D5" s="116">
        <v>3783</v>
      </c>
      <c r="E5" s="115">
        <v>12054</v>
      </c>
      <c r="F5" s="117">
        <v>4645</v>
      </c>
      <c r="G5" s="117">
        <v>4738</v>
      </c>
      <c r="H5" s="116">
        <v>1654</v>
      </c>
      <c r="I5" s="115">
        <v>23051</v>
      </c>
      <c r="J5" s="116">
        <v>40</v>
      </c>
      <c r="K5" s="115">
        <v>14171</v>
      </c>
      <c r="L5" s="116">
        <v>2865</v>
      </c>
      <c r="M5" s="188"/>
      <c r="N5" s="188"/>
      <c r="O5" s="188"/>
      <c r="P5" s="188"/>
      <c r="Q5" s="188"/>
      <c r="R5" s="188"/>
      <c r="S5" s="188"/>
      <c r="T5" s="188"/>
      <c r="U5" s="188"/>
      <c r="V5" s="188"/>
      <c r="W5" s="188"/>
      <c r="X5" s="188"/>
      <c r="Y5" s="188"/>
    </row>
    <row r="6" spans="1:25" ht="15.75" x14ac:dyDescent="0.25">
      <c r="A6" s="100" t="s">
        <v>58</v>
      </c>
      <c r="B6" s="114">
        <v>22032</v>
      </c>
      <c r="C6" s="115">
        <v>18967</v>
      </c>
      <c r="D6" s="116">
        <v>3065</v>
      </c>
      <c r="E6" s="115">
        <v>10680</v>
      </c>
      <c r="F6" s="117">
        <v>4967</v>
      </c>
      <c r="G6" s="117">
        <v>4876</v>
      </c>
      <c r="H6" s="116">
        <v>1509</v>
      </c>
      <c r="I6" s="115">
        <v>21945</v>
      </c>
      <c r="J6" s="116">
        <v>48</v>
      </c>
      <c r="K6" s="115">
        <v>13669</v>
      </c>
      <c r="L6" s="116">
        <v>2831</v>
      </c>
      <c r="M6" s="188"/>
      <c r="N6" s="188"/>
      <c r="O6" s="188"/>
      <c r="P6" s="188"/>
      <c r="Q6" s="188"/>
      <c r="R6" s="188"/>
      <c r="S6" s="188"/>
      <c r="T6" s="188"/>
      <c r="U6" s="188"/>
      <c r="V6" s="188"/>
      <c r="W6" s="188"/>
      <c r="X6" s="188"/>
      <c r="Y6" s="188"/>
    </row>
    <row r="7" spans="1:25" ht="15.75" x14ac:dyDescent="0.25">
      <c r="A7" s="100" t="s">
        <v>59</v>
      </c>
      <c r="B7" s="114">
        <v>21337</v>
      </c>
      <c r="C7" s="115">
        <v>18308</v>
      </c>
      <c r="D7" s="116">
        <v>3029</v>
      </c>
      <c r="E7" s="115">
        <v>10113</v>
      </c>
      <c r="F7" s="117">
        <v>5141</v>
      </c>
      <c r="G7" s="117">
        <v>4603</v>
      </c>
      <c r="H7" s="116">
        <v>1480</v>
      </c>
      <c r="I7" s="115">
        <v>21312</v>
      </c>
      <c r="J7" s="116">
        <v>25</v>
      </c>
      <c r="K7" s="115">
        <v>13391</v>
      </c>
      <c r="L7" s="116">
        <v>2987</v>
      </c>
      <c r="M7" s="188"/>
      <c r="N7" s="188"/>
      <c r="O7" s="188"/>
      <c r="P7" s="188"/>
      <c r="Q7" s="188"/>
      <c r="R7" s="188"/>
      <c r="S7" s="188"/>
      <c r="T7" s="188"/>
      <c r="U7" s="188"/>
      <c r="V7" s="188"/>
      <c r="W7" s="188"/>
      <c r="X7" s="188"/>
      <c r="Y7" s="188"/>
    </row>
    <row r="8" spans="1:25" ht="15.75" x14ac:dyDescent="0.25">
      <c r="A8" s="100" t="s">
        <v>60</v>
      </c>
      <c r="B8" s="114">
        <v>19921</v>
      </c>
      <c r="C8" s="115">
        <v>17147</v>
      </c>
      <c r="D8" s="116">
        <v>2774</v>
      </c>
      <c r="E8" s="115">
        <v>9315</v>
      </c>
      <c r="F8" s="117">
        <v>4761</v>
      </c>
      <c r="G8" s="117">
        <v>4409</v>
      </c>
      <c r="H8" s="116">
        <v>1436</v>
      </c>
      <c r="I8" s="115">
        <v>19907</v>
      </c>
      <c r="J8" s="116">
        <v>14</v>
      </c>
      <c r="K8" s="115">
        <v>12357</v>
      </c>
      <c r="L8" s="116">
        <v>3092</v>
      </c>
      <c r="M8" s="188"/>
      <c r="N8" s="188"/>
      <c r="O8" s="188"/>
      <c r="P8" s="188"/>
      <c r="Q8" s="188"/>
      <c r="R8" s="188"/>
      <c r="S8" s="188"/>
      <c r="T8" s="188"/>
      <c r="U8" s="188"/>
      <c r="V8" s="188"/>
      <c r="W8" s="188"/>
      <c r="X8" s="188"/>
      <c r="Y8" s="188"/>
    </row>
    <row r="9" spans="1:25" ht="15.75" x14ac:dyDescent="0.25">
      <c r="A9" s="118" t="s">
        <v>61</v>
      </c>
      <c r="B9" s="114">
        <v>20348</v>
      </c>
      <c r="C9" s="115">
        <v>17347</v>
      </c>
      <c r="D9" s="116">
        <v>3001</v>
      </c>
      <c r="E9" s="115">
        <v>9735</v>
      </c>
      <c r="F9" s="117">
        <v>5060</v>
      </c>
      <c r="G9" s="117">
        <v>4221</v>
      </c>
      <c r="H9" s="116">
        <v>1332</v>
      </c>
      <c r="I9" s="115">
        <v>20312</v>
      </c>
      <c r="J9" s="116">
        <v>6</v>
      </c>
      <c r="K9" s="115">
        <v>12619</v>
      </c>
      <c r="L9" s="116">
        <v>3162</v>
      </c>
    </row>
    <row r="10" spans="1:25" ht="15.75" x14ac:dyDescent="0.25">
      <c r="A10" s="118" t="s">
        <v>62</v>
      </c>
      <c r="B10" s="114">
        <v>20471</v>
      </c>
      <c r="C10" s="115">
        <v>17637</v>
      </c>
      <c r="D10" s="116">
        <v>2834</v>
      </c>
      <c r="E10" s="115">
        <v>9892</v>
      </c>
      <c r="F10" s="117">
        <v>5000</v>
      </c>
      <c r="G10" s="117">
        <v>4185</v>
      </c>
      <c r="H10" s="116">
        <v>1394</v>
      </c>
      <c r="I10" s="115">
        <v>20453</v>
      </c>
      <c r="J10" s="116">
        <v>18</v>
      </c>
      <c r="K10" s="115">
        <v>12672</v>
      </c>
      <c r="L10" s="116">
        <v>3481</v>
      </c>
    </row>
    <row r="11" spans="1:25" ht="15.75" x14ac:dyDescent="0.25">
      <c r="A11" s="118" t="s">
        <v>63</v>
      </c>
      <c r="B11" s="114">
        <v>20413</v>
      </c>
      <c r="C11" s="115">
        <v>17682</v>
      </c>
      <c r="D11" s="116">
        <v>2731</v>
      </c>
      <c r="E11" s="115">
        <v>9541</v>
      </c>
      <c r="F11" s="117">
        <v>4815</v>
      </c>
      <c r="G11" s="117">
        <v>4720</v>
      </c>
      <c r="H11" s="116">
        <v>1337</v>
      </c>
      <c r="I11" s="115">
        <v>20412</v>
      </c>
      <c r="J11" s="116">
        <v>1</v>
      </c>
      <c r="K11" s="115">
        <v>12691</v>
      </c>
      <c r="L11" s="116">
        <v>3745</v>
      </c>
    </row>
    <row r="12" spans="1:25" ht="15.75" x14ac:dyDescent="0.25">
      <c r="A12" s="118" t="s">
        <v>64</v>
      </c>
      <c r="B12" s="114">
        <v>18967</v>
      </c>
      <c r="C12" s="115">
        <v>16387</v>
      </c>
      <c r="D12" s="116">
        <v>2580</v>
      </c>
      <c r="E12" s="115">
        <v>8999</v>
      </c>
      <c r="F12" s="117">
        <v>4264</v>
      </c>
      <c r="G12" s="117">
        <v>4455</v>
      </c>
      <c r="H12" s="116">
        <v>1249</v>
      </c>
      <c r="I12" s="115">
        <v>18966</v>
      </c>
      <c r="J12" s="116">
        <v>1</v>
      </c>
      <c r="K12" s="115">
        <v>11920</v>
      </c>
      <c r="L12" s="116">
        <v>3408</v>
      </c>
    </row>
    <row r="13" spans="1:25" ht="16.5" thickBot="1" x14ac:dyDescent="0.3">
      <c r="A13" s="118" t="s">
        <v>65</v>
      </c>
      <c r="B13" s="114">
        <v>21767</v>
      </c>
      <c r="C13" s="115">
        <v>18959</v>
      </c>
      <c r="D13" s="116">
        <v>2808</v>
      </c>
      <c r="E13" s="115">
        <v>10417</v>
      </c>
      <c r="F13" s="117">
        <v>5108</v>
      </c>
      <c r="G13" s="117">
        <v>4986</v>
      </c>
      <c r="H13" s="116">
        <v>1256</v>
      </c>
      <c r="I13" s="115">
        <v>21763</v>
      </c>
      <c r="J13" s="116">
        <v>4</v>
      </c>
      <c r="K13" s="115">
        <v>13393</v>
      </c>
      <c r="L13" s="116">
        <v>4202</v>
      </c>
    </row>
    <row r="14" spans="1:25" ht="16.5" thickBot="1" x14ac:dyDescent="0.3">
      <c r="A14" s="282" t="s">
        <v>117</v>
      </c>
      <c r="B14" s="283">
        <f>23217+44</f>
        <v>23261</v>
      </c>
      <c r="C14" s="284">
        <f>21024+44</f>
        <v>21068</v>
      </c>
      <c r="D14" s="285">
        <v>2193</v>
      </c>
      <c r="E14" s="284">
        <v>11315</v>
      </c>
      <c r="F14" s="286">
        <v>5337</v>
      </c>
      <c r="G14" s="286">
        <v>5235</v>
      </c>
      <c r="H14" s="285">
        <f>1344+30</f>
        <v>1374</v>
      </c>
      <c r="I14" s="284">
        <f>23212+30</f>
        <v>23242</v>
      </c>
      <c r="J14" s="285">
        <v>5</v>
      </c>
      <c r="K14" s="284">
        <f>14471+17</f>
        <v>14488</v>
      </c>
      <c r="L14" s="285">
        <f>4660+40</f>
        <v>4700</v>
      </c>
    </row>
    <row r="15" spans="1:25" x14ac:dyDescent="0.25"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188"/>
      <c r="R15" s="188"/>
    </row>
    <row r="16" spans="1:25" x14ac:dyDescent="0.25">
      <c r="C16" s="184"/>
      <c r="D16" s="184"/>
      <c r="G16" s="188"/>
      <c r="H16" s="188"/>
      <c r="I16" s="188"/>
      <c r="J16" s="188"/>
      <c r="K16" s="188"/>
      <c r="L16" s="188"/>
      <c r="M16" s="188"/>
      <c r="N16" s="188"/>
      <c r="O16" s="188"/>
      <c r="P16" s="188"/>
      <c r="Q16" s="188"/>
      <c r="R16" s="188"/>
    </row>
    <row r="17" spans="3:18" x14ac:dyDescent="0.25">
      <c r="C17" s="184"/>
      <c r="G17" s="188"/>
      <c r="H17" s="188"/>
      <c r="I17" s="188"/>
      <c r="J17" s="188"/>
      <c r="K17" s="188"/>
      <c r="L17" s="188"/>
      <c r="M17" s="188"/>
      <c r="N17" s="188"/>
      <c r="O17" s="188"/>
      <c r="P17" s="188"/>
      <c r="Q17" s="188"/>
      <c r="R17" s="188"/>
    </row>
    <row r="18" spans="3:18" x14ac:dyDescent="0.25">
      <c r="G18" s="188"/>
      <c r="H18" s="188"/>
      <c r="I18" s="188"/>
      <c r="J18" s="188"/>
      <c r="K18" s="188"/>
      <c r="L18" s="188"/>
      <c r="M18" s="188"/>
      <c r="N18" s="188"/>
      <c r="O18" s="188"/>
      <c r="P18" s="188"/>
      <c r="Q18" s="188"/>
      <c r="R18" s="188"/>
    </row>
    <row r="19" spans="3:18" x14ac:dyDescent="0.25">
      <c r="G19" s="188"/>
      <c r="H19" s="188"/>
      <c r="I19" s="188"/>
      <c r="J19" s="188"/>
      <c r="K19" s="188"/>
      <c r="L19" s="188"/>
      <c r="M19" s="188"/>
      <c r="N19" s="188"/>
      <c r="O19" s="188"/>
      <c r="P19" s="188"/>
      <c r="Q19" s="188"/>
      <c r="R19" s="188"/>
    </row>
    <row r="20" spans="3:18" x14ac:dyDescent="0.25">
      <c r="G20" s="188"/>
      <c r="H20" s="188"/>
      <c r="I20" s="188"/>
      <c r="J20" s="188"/>
      <c r="K20" s="188"/>
      <c r="L20" s="188"/>
      <c r="M20" s="188"/>
      <c r="N20" s="188"/>
      <c r="O20" s="188"/>
      <c r="P20" s="188"/>
      <c r="Q20" s="188"/>
      <c r="R20" s="188"/>
    </row>
    <row r="21" spans="3:18" x14ac:dyDescent="0.25">
      <c r="G21" s="188"/>
      <c r="H21" s="188"/>
      <c r="I21" s="188"/>
      <c r="J21" s="188"/>
      <c r="K21" s="188"/>
      <c r="L21" s="188"/>
      <c r="M21" s="188"/>
      <c r="N21" s="188"/>
      <c r="O21" s="188"/>
      <c r="P21" s="188"/>
      <c r="Q21" s="188"/>
      <c r="R21" s="188"/>
    </row>
  </sheetData>
  <mergeCells count="6">
    <mergeCell ref="K3:L3"/>
    <mergeCell ref="A3:A4"/>
    <mergeCell ref="B3:B4"/>
    <mergeCell ref="C3:D3"/>
    <mergeCell ref="E3:H3"/>
    <mergeCell ref="I3:J3"/>
  </mergeCells>
  <pageMargins left="0.7" right="0.7" top="0.78740157499999996" bottom="0.78740157499999996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4"/>
  <sheetViews>
    <sheetView workbookViewId="0">
      <selection activeCell="Q33" sqref="Q33"/>
    </sheetView>
  </sheetViews>
  <sheetFormatPr defaultRowHeight="15" x14ac:dyDescent="0.25"/>
  <cols>
    <col min="1" max="1" width="12" customWidth="1"/>
  </cols>
  <sheetData>
    <row r="1" spans="1:3" ht="15.75" x14ac:dyDescent="0.25">
      <c r="A1" s="119" t="s">
        <v>69</v>
      </c>
      <c r="B1" s="120"/>
      <c r="C1" s="120"/>
    </row>
    <row r="2" spans="1:3" ht="16.5" thickBot="1" x14ac:dyDescent="0.3">
      <c r="A2" s="121"/>
      <c r="B2" s="120"/>
      <c r="C2" s="120"/>
    </row>
    <row r="3" spans="1:3" x14ac:dyDescent="0.25">
      <c r="A3" s="342"/>
      <c r="B3" s="344" t="s">
        <v>70</v>
      </c>
      <c r="C3" s="346" t="s">
        <v>71</v>
      </c>
    </row>
    <row r="4" spans="1:3" ht="15.75" thickBot="1" x14ac:dyDescent="0.3">
      <c r="A4" s="343"/>
      <c r="B4" s="345"/>
      <c r="C4" s="347"/>
    </row>
    <row r="5" spans="1:3" ht="15.75" x14ac:dyDescent="0.25">
      <c r="A5" s="100" t="s">
        <v>57</v>
      </c>
      <c r="B5" s="105">
        <v>2770</v>
      </c>
      <c r="C5" s="103">
        <v>40</v>
      </c>
    </row>
    <row r="6" spans="1:3" ht="15.75" x14ac:dyDescent="0.25">
      <c r="A6" s="100" t="s">
        <v>58</v>
      </c>
      <c r="B6" s="105">
        <v>2828</v>
      </c>
      <c r="C6" s="103">
        <v>48</v>
      </c>
    </row>
    <row r="7" spans="1:3" ht="15.75" x14ac:dyDescent="0.25">
      <c r="A7" s="100" t="s">
        <v>59</v>
      </c>
      <c r="B7" s="105">
        <v>2538</v>
      </c>
      <c r="C7" s="103">
        <v>25</v>
      </c>
    </row>
    <row r="8" spans="1:3" ht="15.75" x14ac:dyDescent="0.25">
      <c r="A8" s="122" t="s">
        <v>60</v>
      </c>
      <c r="B8" s="105">
        <v>2278</v>
      </c>
      <c r="C8" s="103">
        <v>14</v>
      </c>
    </row>
    <row r="9" spans="1:3" ht="15.75" x14ac:dyDescent="0.25">
      <c r="A9" s="106" t="s">
        <v>72</v>
      </c>
      <c r="B9" s="105">
        <v>1700</v>
      </c>
      <c r="C9" s="103">
        <v>6</v>
      </c>
    </row>
    <row r="10" spans="1:3" ht="15.75" x14ac:dyDescent="0.25">
      <c r="A10" s="106" t="s">
        <v>62</v>
      </c>
      <c r="B10" s="105">
        <v>1389</v>
      </c>
      <c r="C10" s="103">
        <v>18</v>
      </c>
    </row>
    <row r="11" spans="1:3" ht="15.75" x14ac:dyDescent="0.25">
      <c r="A11" s="106" t="s">
        <v>63</v>
      </c>
      <c r="B11" s="105">
        <v>1197</v>
      </c>
      <c r="C11" s="103">
        <v>1</v>
      </c>
    </row>
    <row r="12" spans="1:3" ht="15.75" x14ac:dyDescent="0.25">
      <c r="A12" s="106" t="s">
        <v>64</v>
      </c>
      <c r="B12" s="105">
        <v>1022</v>
      </c>
      <c r="C12" s="103">
        <v>1</v>
      </c>
    </row>
    <row r="13" spans="1:3" ht="16.5" thickBot="1" x14ac:dyDescent="0.3">
      <c r="A13" s="107" t="s">
        <v>65</v>
      </c>
      <c r="B13" s="108">
        <v>972</v>
      </c>
      <c r="C13" s="287">
        <v>4</v>
      </c>
    </row>
    <row r="14" spans="1:3" ht="16.5" thickBot="1" x14ac:dyDescent="0.3">
      <c r="A14" s="123" t="s">
        <v>117</v>
      </c>
      <c r="B14" s="124">
        <v>841</v>
      </c>
      <c r="C14" s="125">
        <v>5</v>
      </c>
    </row>
  </sheetData>
  <mergeCells count="3">
    <mergeCell ref="A3:A4"/>
    <mergeCell ref="B3:B4"/>
    <mergeCell ref="C3:C4"/>
  </mergeCells>
  <pageMargins left="0.7" right="0.7" top="0.78740157499999996" bottom="0.78740157499999996" header="0.3" footer="0.3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5"/>
  <sheetViews>
    <sheetView tabSelected="1" topLeftCell="A10" workbookViewId="0">
      <selection activeCell="J54" sqref="J54:U55"/>
    </sheetView>
  </sheetViews>
  <sheetFormatPr defaultRowHeight="15" x14ac:dyDescent="0.25"/>
  <cols>
    <col min="1" max="1" width="14" customWidth="1"/>
  </cols>
  <sheetData>
    <row r="1" spans="1:21" ht="15.75" x14ac:dyDescent="0.25">
      <c r="A1" s="126" t="s">
        <v>118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7"/>
      <c r="O1" s="128"/>
      <c r="P1" s="128"/>
      <c r="Q1" s="128"/>
      <c r="R1" s="128"/>
      <c r="S1" s="128"/>
      <c r="T1" s="128"/>
      <c r="U1" s="128"/>
    </row>
    <row r="2" spans="1:21" ht="15.75" x14ac:dyDescent="0.25">
      <c r="A2" s="126"/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7"/>
      <c r="O2" s="128"/>
      <c r="P2" s="128"/>
      <c r="Q2" s="128"/>
      <c r="R2" s="128"/>
      <c r="S2" s="128"/>
      <c r="T2" s="128"/>
      <c r="U2" s="128"/>
    </row>
    <row r="3" spans="1:21" x14ac:dyDescent="0.25">
      <c r="A3" s="129" t="s">
        <v>73</v>
      </c>
      <c r="B3" s="130" t="s">
        <v>120</v>
      </c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2"/>
      <c r="P3" s="132"/>
      <c r="Q3" s="132"/>
      <c r="R3" s="132"/>
      <c r="S3" s="132"/>
      <c r="T3" s="132"/>
      <c r="U3" s="132"/>
    </row>
    <row r="4" spans="1:21" x14ac:dyDescent="0.25">
      <c r="A4" s="129" t="s">
        <v>36</v>
      </c>
      <c r="B4" s="131" t="s">
        <v>74</v>
      </c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2"/>
      <c r="P4" s="132"/>
      <c r="Q4" s="132"/>
      <c r="R4" s="132"/>
      <c r="S4" s="132"/>
      <c r="T4" s="132"/>
      <c r="U4" s="132"/>
    </row>
    <row r="5" spans="1:21" x14ac:dyDescent="0.25">
      <c r="A5" s="129"/>
      <c r="B5" s="131" t="s">
        <v>119</v>
      </c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2"/>
      <c r="P5" s="132"/>
      <c r="Q5" s="132"/>
      <c r="R5" s="132"/>
      <c r="S5" s="132"/>
      <c r="T5" s="132"/>
      <c r="U5" s="132"/>
    </row>
    <row r="6" spans="1:21" x14ac:dyDescent="0.25">
      <c r="A6" s="129"/>
      <c r="B6" s="131" t="s">
        <v>75</v>
      </c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2"/>
      <c r="P6" s="132"/>
      <c r="Q6" s="132"/>
      <c r="R6" s="132"/>
      <c r="S6" s="132"/>
      <c r="T6" s="132"/>
      <c r="U6" s="132"/>
    </row>
    <row r="7" spans="1:21" x14ac:dyDescent="0.25">
      <c r="A7" s="129"/>
      <c r="B7" s="131" t="s">
        <v>76</v>
      </c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2"/>
      <c r="P7" s="132"/>
      <c r="Q7" s="132"/>
      <c r="R7" s="132"/>
      <c r="S7" s="132"/>
      <c r="T7" s="132"/>
      <c r="U7" s="132"/>
    </row>
    <row r="8" spans="1:21" x14ac:dyDescent="0.25">
      <c r="A8" s="129"/>
      <c r="B8" s="131"/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2"/>
      <c r="P8" s="132"/>
      <c r="Q8" s="132"/>
      <c r="R8" s="132"/>
      <c r="S8" s="132"/>
      <c r="T8" s="132"/>
      <c r="U8" s="132"/>
    </row>
    <row r="10" spans="1:21" ht="15.75" thickBot="1" x14ac:dyDescent="0.3"/>
    <row r="11" spans="1:21" ht="18" x14ac:dyDescent="0.25">
      <c r="A11" s="174" t="s">
        <v>77</v>
      </c>
      <c r="B11" s="351" t="s">
        <v>32</v>
      </c>
      <c r="C11" s="351"/>
      <c r="D11" s="351"/>
      <c r="E11" s="351"/>
      <c r="F11" s="351" t="s">
        <v>34</v>
      </c>
      <c r="G11" s="351"/>
      <c r="H11" s="351"/>
      <c r="I11" s="351"/>
      <c r="J11" s="350" t="s">
        <v>78</v>
      </c>
      <c r="K11" s="350"/>
      <c r="L11" s="350"/>
      <c r="M11" s="350"/>
      <c r="N11" s="350" t="s">
        <v>79</v>
      </c>
      <c r="O11" s="350"/>
      <c r="P11" s="350"/>
      <c r="Q11" s="350"/>
      <c r="R11" s="350" t="s">
        <v>5</v>
      </c>
      <c r="S11" s="350"/>
      <c r="T11" s="350"/>
      <c r="U11" s="350"/>
    </row>
    <row r="12" spans="1:21" ht="15.75" thickBot="1" x14ac:dyDescent="0.3">
      <c r="A12" s="175" t="s">
        <v>0</v>
      </c>
      <c r="B12" s="176" t="s">
        <v>80</v>
      </c>
      <c r="C12" s="177" t="s">
        <v>81</v>
      </c>
      <c r="D12" s="177" t="s">
        <v>82</v>
      </c>
      <c r="E12" s="178" t="s">
        <v>83</v>
      </c>
      <c r="F12" s="176" t="s">
        <v>80</v>
      </c>
      <c r="G12" s="177" t="s">
        <v>81</v>
      </c>
      <c r="H12" s="177" t="s">
        <v>82</v>
      </c>
      <c r="I12" s="178" t="s">
        <v>83</v>
      </c>
      <c r="J12" s="179" t="s">
        <v>80</v>
      </c>
      <c r="K12" s="177" t="s">
        <v>81</v>
      </c>
      <c r="L12" s="177" t="s">
        <v>82</v>
      </c>
      <c r="M12" s="178" t="s">
        <v>83</v>
      </c>
      <c r="N12" s="179" t="s">
        <v>80</v>
      </c>
      <c r="O12" s="177" t="s">
        <v>81</v>
      </c>
      <c r="P12" s="177" t="s">
        <v>82</v>
      </c>
      <c r="Q12" s="178" t="s">
        <v>83</v>
      </c>
      <c r="R12" s="180" t="s">
        <v>80</v>
      </c>
      <c r="S12" s="181" t="s">
        <v>81</v>
      </c>
      <c r="T12" s="181" t="s">
        <v>82</v>
      </c>
      <c r="U12" s="182" t="s">
        <v>83</v>
      </c>
    </row>
    <row r="13" spans="1:21" x14ac:dyDescent="0.25">
      <c r="A13" s="134" t="s">
        <v>11</v>
      </c>
      <c r="B13" s="135">
        <v>206</v>
      </c>
      <c r="C13" s="186">
        <v>119</v>
      </c>
      <c r="D13" s="186">
        <v>108</v>
      </c>
      <c r="E13" s="136">
        <v>87</v>
      </c>
      <c r="F13" s="135">
        <v>15</v>
      </c>
      <c r="G13" s="186">
        <v>13</v>
      </c>
      <c r="H13" s="186">
        <v>13</v>
      </c>
      <c r="I13" s="136">
        <v>11</v>
      </c>
      <c r="J13" s="135">
        <v>117</v>
      </c>
      <c r="K13" s="186">
        <v>92</v>
      </c>
      <c r="L13" s="186">
        <v>89</v>
      </c>
      <c r="M13" s="136">
        <v>74</v>
      </c>
      <c r="N13" s="135">
        <v>24</v>
      </c>
      <c r="O13" s="186">
        <v>21</v>
      </c>
      <c r="P13" s="186">
        <v>16</v>
      </c>
      <c r="Q13" s="137">
        <v>15</v>
      </c>
      <c r="R13" s="138">
        <v>362</v>
      </c>
      <c r="S13" s="187">
        <v>245</v>
      </c>
      <c r="T13" s="187">
        <v>226</v>
      </c>
      <c r="U13" s="139">
        <v>187</v>
      </c>
    </row>
    <row r="14" spans="1:21" x14ac:dyDescent="0.25">
      <c r="A14" s="141" t="s">
        <v>12</v>
      </c>
      <c r="B14" s="142">
        <v>150</v>
      </c>
      <c r="C14" s="186">
        <v>104</v>
      </c>
      <c r="D14" s="186">
        <v>77</v>
      </c>
      <c r="E14" s="136">
        <v>70</v>
      </c>
      <c r="F14" s="142">
        <v>0</v>
      </c>
      <c r="G14" s="186">
        <v>0</v>
      </c>
      <c r="H14" s="186">
        <v>0</v>
      </c>
      <c r="I14" s="136">
        <v>0</v>
      </c>
      <c r="J14" s="142">
        <v>66</v>
      </c>
      <c r="K14" s="186">
        <v>54</v>
      </c>
      <c r="L14" s="186">
        <v>31</v>
      </c>
      <c r="M14" s="136">
        <v>27</v>
      </c>
      <c r="N14" s="142">
        <v>12</v>
      </c>
      <c r="O14" s="186">
        <v>9</v>
      </c>
      <c r="P14" s="186">
        <v>9</v>
      </c>
      <c r="Q14" s="137">
        <v>9</v>
      </c>
      <c r="R14" s="143">
        <v>228</v>
      </c>
      <c r="S14" s="136">
        <v>167</v>
      </c>
      <c r="T14" s="136">
        <v>117</v>
      </c>
      <c r="U14" s="144">
        <v>106</v>
      </c>
    </row>
    <row r="15" spans="1:21" x14ac:dyDescent="0.25">
      <c r="A15" s="141" t="s">
        <v>13</v>
      </c>
      <c r="B15" s="142">
        <v>236</v>
      </c>
      <c r="C15" s="186">
        <v>219</v>
      </c>
      <c r="D15" s="186">
        <v>219</v>
      </c>
      <c r="E15" s="136">
        <v>158</v>
      </c>
      <c r="F15" s="142">
        <v>0</v>
      </c>
      <c r="G15" s="186">
        <v>0</v>
      </c>
      <c r="H15" s="186">
        <v>0</v>
      </c>
      <c r="I15" s="136">
        <v>0</v>
      </c>
      <c r="J15" s="142">
        <v>128</v>
      </c>
      <c r="K15" s="186">
        <v>94</v>
      </c>
      <c r="L15" s="186">
        <v>86</v>
      </c>
      <c r="M15" s="136">
        <v>61</v>
      </c>
      <c r="N15" s="142">
        <v>8</v>
      </c>
      <c r="O15" s="186">
        <v>8</v>
      </c>
      <c r="P15" s="186">
        <v>7</v>
      </c>
      <c r="Q15" s="137">
        <v>7</v>
      </c>
      <c r="R15" s="143">
        <v>372</v>
      </c>
      <c r="S15" s="136">
        <v>321</v>
      </c>
      <c r="T15" s="136">
        <v>312</v>
      </c>
      <c r="U15" s="144">
        <v>226</v>
      </c>
    </row>
    <row r="16" spans="1:21" x14ac:dyDescent="0.25">
      <c r="A16" s="141" t="s">
        <v>14</v>
      </c>
      <c r="B16" s="142">
        <v>0</v>
      </c>
      <c r="C16" s="186">
        <v>0</v>
      </c>
      <c r="D16" s="186">
        <v>0</v>
      </c>
      <c r="E16" s="136">
        <v>0</v>
      </c>
      <c r="F16" s="142">
        <v>2674</v>
      </c>
      <c r="G16" s="186">
        <v>2634</v>
      </c>
      <c r="H16" s="186">
        <v>674</v>
      </c>
      <c r="I16" s="136">
        <v>611</v>
      </c>
      <c r="J16" s="142">
        <v>0</v>
      </c>
      <c r="K16" s="186">
        <v>0</v>
      </c>
      <c r="L16" s="186">
        <v>0</v>
      </c>
      <c r="M16" s="136">
        <v>0</v>
      </c>
      <c r="N16" s="142">
        <v>121</v>
      </c>
      <c r="O16" s="186">
        <v>115</v>
      </c>
      <c r="P16" s="186">
        <v>73</v>
      </c>
      <c r="Q16" s="137">
        <v>72</v>
      </c>
      <c r="R16" s="143">
        <v>2795</v>
      </c>
      <c r="S16" s="136">
        <v>2749</v>
      </c>
      <c r="T16" s="136">
        <v>747</v>
      </c>
      <c r="U16" s="144">
        <v>683</v>
      </c>
    </row>
    <row r="17" spans="1:21" x14ac:dyDescent="0.25">
      <c r="A17" s="141" t="s">
        <v>15</v>
      </c>
      <c r="B17" s="142">
        <v>1800</v>
      </c>
      <c r="C17" s="186">
        <v>1293</v>
      </c>
      <c r="D17" s="186">
        <v>305</v>
      </c>
      <c r="E17" s="136">
        <v>182</v>
      </c>
      <c r="F17" s="142">
        <v>5412</v>
      </c>
      <c r="G17" s="186">
        <v>3726</v>
      </c>
      <c r="H17" s="186">
        <v>1336</v>
      </c>
      <c r="I17" s="136">
        <v>743</v>
      </c>
      <c r="J17" s="142">
        <v>159</v>
      </c>
      <c r="K17" s="186">
        <v>125</v>
      </c>
      <c r="L17" s="186">
        <v>104</v>
      </c>
      <c r="M17" s="136">
        <v>91</v>
      </c>
      <c r="N17" s="142">
        <v>163</v>
      </c>
      <c r="O17" s="186">
        <v>158</v>
      </c>
      <c r="P17" s="186">
        <v>155</v>
      </c>
      <c r="Q17" s="137">
        <v>142</v>
      </c>
      <c r="R17" s="143">
        <v>7534</v>
      </c>
      <c r="S17" s="136">
        <v>5302</v>
      </c>
      <c r="T17" s="136">
        <v>1900</v>
      </c>
      <c r="U17" s="144">
        <v>1158</v>
      </c>
    </row>
    <row r="18" spans="1:21" x14ac:dyDescent="0.25">
      <c r="A18" s="141" t="s">
        <v>16</v>
      </c>
      <c r="B18" s="142">
        <v>663</v>
      </c>
      <c r="C18" s="186">
        <v>465</v>
      </c>
      <c r="D18" s="186">
        <v>161</v>
      </c>
      <c r="E18" s="136">
        <v>99</v>
      </c>
      <c r="F18" s="142">
        <v>2725</v>
      </c>
      <c r="G18" s="186">
        <v>1938</v>
      </c>
      <c r="H18" s="186">
        <v>429</v>
      </c>
      <c r="I18" s="136">
        <v>295</v>
      </c>
      <c r="J18" s="142">
        <v>175</v>
      </c>
      <c r="K18" s="186">
        <v>147</v>
      </c>
      <c r="L18" s="186">
        <v>35</v>
      </c>
      <c r="M18" s="136">
        <v>29</v>
      </c>
      <c r="N18" s="142">
        <v>77</v>
      </c>
      <c r="O18" s="186">
        <v>73</v>
      </c>
      <c r="P18" s="186">
        <v>73</v>
      </c>
      <c r="Q18" s="137">
        <v>72</v>
      </c>
      <c r="R18" s="143">
        <v>3640</v>
      </c>
      <c r="S18" s="136">
        <v>2623</v>
      </c>
      <c r="T18" s="136">
        <v>698</v>
      </c>
      <c r="U18" s="144">
        <v>495</v>
      </c>
    </row>
    <row r="19" spans="1:21" x14ac:dyDescent="0.25">
      <c r="A19" s="141" t="s">
        <v>17</v>
      </c>
      <c r="B19" s="142">
        <v>1201</v>
      </c>
      <c r="C19" s="186">
        <v>947</v>
      </c>
      <c r="D19" s="186">
        <v>244</v>
      </c>
      <c r="E19" s="136">
        <v>154</v>
      </c>
      <c r="F19" s="142">
        <v>2988</v>
      </c>
      <c r="G19" s="186">
        <v>2228</v>
      </c>
      <c r="H19" s="186">
        <v>524</v>
      </c>
      <c r="I19" s="136">
        <v>304</v>
      </c>
      <c r="J19" s="142">
        <v>69</v>
      </c>
      <c r="K19" s="186">
        <v>60</v>
      </c>
      <c r="L19" s="186">
        <v>35</v>
      </c>
      <c r="M19" s="136">
        <v>27</v>
      </c>
      <c r="N19" s="142">
        <v>102</v>
      </c>
      <c r="O19" s="186">
        <v>97</v>
      </c>
      <c r="P19" s="186">
        <v>96</v>
      </c>
      <c r="Q19" s="137">
        <v>93</v>
      </c>
      <c r="R19" s="143">
        <v>4360</v>
      </c>
      <c r="S19" s="136">
        <v>3332</v>
      </c>
      <c r="T19" s="136">
        <v>899</v>
      </c>
      <c r="U19" s="144">
        <v>578</v>
      </c>
    </row>
    <row r="20" spans="1:21" x14ac:dyDescent="0.25">
      <c r="A20" s="141" t="s">
        <v>18</v>
      </c>
      <c r="B20" s="142">
        <v>0</v>
      </c>
      <c r="C20" s="186">
        <v>0</v>
      </c>
      <c r="D20" s="186">
        <v>0</v>
      </c>
      <c r="E20" s="136">
        <v>0</v>
      </c>
      <c r="F20" s="142">
        <v>2946</v>
      </c>
      <c r="G20" s="186">
        <v>2059</v>
      </c>
      <c r="H20" s="186">
        <v>750</v>
      </c>
      <c r="I20" s="136">
        <v>459</v>
      </c>
      <c r="J20" s="142">
        <v>0</v>
      </c>
      <c r="K20" s="186">
        <v>0</v>
      </c>
      <c r="L20" s="186">
        <v>0</v>
      </c>
      <c r="M20" s="136">
        <v>0</v>
      </c>
      <c r="N20" s="142">
        <v>55</v>
      </c>
      <c r="O20" s="186">
        <v>48</v>
      </c>
      <c r="P20" s="186">
        <v>44</v>
      </c>
      <c r="Q20" s="137">
        <v>44</v>
      </c>
      <c r="R20" s="143">
        <v>3001</v>
      </c>
      <c r="S20" s="136">
        <v>2107</v>
      </c>
      <c r="T20" s="136">
        <v>794</v>
      </c>
      <c r="U20" s="144">
        <v>503</v>
      </c>
    </row>
    <row r="21" spans="1:21" x14ac:dyDescent="0.25">
      <c r="A21" s="141" t="s">
        <v>19</v>
      </c>
      <c r="B21" s="142">
        <v>129</v>
      </c>
      <c r="C21" s="186">
        <v>86</v>
      </c>
      <c r="D21" s="186">
        <v>49</v>
      </c>
      <c r="E21" s="136">
        <v>31</v>
      </c>
      <c r="F21" s="142">
        <v>3346</v>
      </c>
      <c r="G21" s="186">
        <v>2290</v>
      </c>
      <c r="H21" s="186">
        <v>691</v>
      </c>
      <c r="I21" s="136">
        <v>385</v>
      </c>
      <c r="J21" s="142">
        <v>0</v>
      </c>
      <c r="K21" s="186">
        <v>0</v>
      </c>
      <c r="L21" s="186">
        <v>0</v>
      </c>
      <c r="M21" s="136">
        <v>0</v>
      </c>
      <c r="N21" s="142">
        <v>50</v>
      </c>
      <c r="O21" s="186">
        <v>28</v>
      </c>
      <c r="P21" s="186">
        <v>25</v>
      </c>
      <c r="Q21" s="137">
        <v>25</v>
      </c>
      <c r="R21" s="143">
        <v>3525</v>
      </c>
      <c r="S21" s="136">
        <v>2404</v>
      </c>
      <c r="T21" s="136">
        <v>765</v>
      </c>
      <c r="U21" s="144">
        <v>441</v>
      </c>
    </row>
    <row r="22" spans="1:21" x14ac:dyDescent="0.25">
      <c r="A22" s="141" t="s">
        <v>20</v>
      </c>
      <c r="B22" s="142">
        <v>192</v>
      </c>
      <c r="C22" s="186">
        <v>149</v>
      </c>
      <c r="D22" s="186">
        <v>149</v>
      </c>
      <c r="E22" s="136">
        <v>77</v>
      </c>
      <c r="F22" s="142">
        <v>785</v>
      </c>
      <c r="G22" s="186">
        <v>621</v>
      </c>
      <c r="H22" s="186">
        <v>612</v>
      </c>
      <c r="I22" s="136">
        <v>374</v>
      </c>
      <c r="J22" s="142">
        <v>57</v>
      </c>
      <c r="K22" s="186">
        <v>45</v>
      </c>
      <c r="L22" s="186">
        <v>44</v>
      </c>
      <c r="M22" s="136">
        <v>41</v>
      </c>
      <c r="N22" s="142">
        <v>46</v>
      </c>
      <c r="O22" s="186">
        <v>44</v>
      </c>
      <c r="P22" s="186">
        <v>42</v>
      </c>
      <c r="Q22" s="137">
        <v>36</v>
      </c>
      <c r="R22" s="143">
        <v>1080</v>
      </c>
      <c r="S22" s="136">
        <v>859</v>
      </c>
      <c r="T22" s="136">
        <v>847</v>
      </c>
      <c r="U22" s="144">
        <v>528</v>
      </c>
    </row>
    <row r="23" spans="1:21" x14ac:dyDescent="0.25">
      <c r="A23" s="141" t="s">
        <v>21</v>
      </c>
      <c r="B23" s="142">
        <v>6765</v>
      </c>
      <c r="C23" s="186">
        <v>4192</v>
      </c>
      <c r="D23" s="186">
        <v>1786</v>
      </c>
      <c r="E23" s="136">
        <v>1293</v>
      </c>
      <c r="F23" s="142">
        <v>0</v>
      </c>
      <c r="G23" s="186">
        <v>0</v>
      </c>
      <c r="H23" s="186">
        <v>0</v>
      </c>
      <c r="I23" s="136">
        <v>0</v>
      </c>
      <c r="J23" s="142">
        <v>1930</v>
      </c>
      <c r="K23" s="186">
        <v>1217</v>
      </c>
      <c r="L23" s="186">
        <v>842</v>
      </c>
      <c r="M23" s="136">
        <v>566</v>
      </c>
      <c r="N23" s="142">
        <v>241</v>
      </c>
      <c r="O23" s="186">
        <v>225</v>
      </c>
      <c r="P23" s="186">
        <v>173</v>
      </c>
      <c r="Q23" s="137">
        <v>171</v>
      </c>
      <c r="R23" s="143">
        <v>8936</v>
      </c>
      <c r="S23" s="136">
        <v>5634</v>
      </c>
      <c r="T23" s="136">
        <v>2801</v>
      </c>
      <c r="U23" s="144">
        <v>2030</v>
      </c>
    </row>
    <row r="24" spans="1:21" x14ac:dyDescent="0.25">
      <c r="A24" s="141" t="s">
        <v>22</v>
      </c>
      <c r="B24" s="142">
        <v>3519</v>
      </c>
      <c r="C24" s="186">
        <v>2791</v>
      </c>
      <c r="D24" s="186">
        <v>2143</v>
      </c>
      <c r="E24" s="136">
        <v>1008</v>
      </c>
      <c r="F24" s="142">
        <v>0</v>
      </c>
      <c r="G24" s="186">
        <v>0</v>
      </c>
      <c r="H24" s="186">
        <v>0</v>
      </c>
      <c r="I24" s="136">
        <v>0</v>
      </c>
      <c r="J24" s="142">
        <v>1105</v>
      </c>
      <c r="K24" s="186">
        <v>752</v>
      </c>
      <c r="L24" s="186">
        <v>683</v>
      </c>
      <c r="M24" s="136">
        <v>460</v>
      </c>
      <c r="N24" s="142">
        <v>387</v>
      </c>
      <c r="O24" s="186">
        <v>310</v>
      </c>
      <c r="P24" s="186">
        <v>297</v>
      </c>
      <c r="Q24" s="137">
        <v>262</v>
      </c>
      <c r="R24" s="143">
        <v>5011</v>
      </c>
      <c r="S24" s="136">
        <v>3853</v>
      </c>
      <c r="T24" s="136">
        <v>3123</v>
      </c>
      <c r="U24" s="144">
        <v>1730</v>
      </c>
    </row>
    <row r="25" spans="1:21" x14ac:dyDescent="0.25">
      <c r="A25" s="141" t="s">
        <v>23</v>
      </c>
      <c r="B25" s="142">
        <v>1500</v>
      </c>
      <c r="C25" s="186">
        <v>1171</v>
      </c>
      <c r="D25" s="186">
        <v>952</v>
      </c>
      <c r="E25" s="136">
        <v>509</v>
      </c>
      <c r="F25" s="142">
        <v>0</v>
      </c>
      <c r="G25" s="186">
        <v>0</v>
      </c>
      <c r="H25" s="186">
        <v>0</v>
      </c>
      <c r="I25" s="136">
        <v>0</v>
      </c>
      <c r="J25" s="142">
        <v>572</v>
      </c>
      <c r="K25" s="186">
        <v>445</v>
      </c>
      <c r="L25" s="186">
        <v>390</v>
      </c>
      <c r="M25" s="136">
        <v>253</v>
      </c>
      <c r="N25" s="142">
        <v>138</v>
      </c>
      <c r="O25" s="186">
        <v>118</v>
      </c>
      <c r="P25" s="186">
        <v>114</v>
      </c>
      <c r="Q25" s="137">
        <v>96</v>
      </c>
      <c r="R25" s="143">
        <v>2210</v>
      </c>
      <c r="S25" s="136">
        <v>1734</v>
      </c>
      <c r="T25" s="136">
        <v>1456</v>
      </c>
      <c r="U25" s="144">
        <v>858</v>
      </c>
    </row>
    <row r="26" spans="1:21" x14ac:dyDescent="0.25">
      <c r="A26" s="141" t="s">
        <v>24</v>
      </c>
      <c r="B26" s="145">
        <v>4979</v>
      </c>
      <c r="C26" s="186">
        <v>3829</v>
      </c>
      <c r="D26" s="186">
        <v>1767</v>
      </c>
      <c r="E26" s="146">
        <v>1124</v>
      </c>
      <c r="F26" s="145">
        <v>407</v>
      </c>
      <c r="G26" s="186">
        <v>351</v>
      </c>
      <c r="H26" s="186">
        <v>206</v>
      </c>
      <c r="I26" s="146">
        <v>163</v>
      </c>
      <c r="J26" s="145">
        <v>1991</v>
      </c>
      <c r="K26" s="186">
        <v>1534</v>
      </c>
      <c r="L26" s="186">
        <v>768</v>
      </c>
      <c r="M26" s="146">
        <v>519</v>
      </c>
      <c r="N26" s="145">
        <v>116</v>
      </c>
      <c r="O26" s="186">
        <v>90</v>
      </c>
      <c r="P26" s="186">
        <v>57</v>
      </c>
      <c r="Q26" s="147">
        <v>54</v>
      </c>
      <c r="R26" s="148">
        <v>7493</v>
      </c>
      <c r="S26" s="146">
        <v>5804</v>
      </c>
      <c r="T26" s="146">
        <v>2798</v>
      </c>
      <c r="U26" s="149">
        <v>1860</v>
      </c>
    </row>
    <row r="27" spans="1:21" x14ac:dyDescent="0.25">
      <c r="A27" s="141" t="s">
        <v>25</v>
      </c>
      <c r="B27" s="142">
        <v>3936</v>
      </c>
      <c r="C27" s="186">
        <v>3282</v>
      </c>
      <c r="D27" s="186">
        <v>1450</v>
      </c>
      <c r="E27" s="136">
        <v>913</v>
      </c>
      <c r="F27" s="142">
        <v>0</v>
      </c>
      <c r="G27" s="186">
        <v>0</v>
      </c>
      <c r="H27" s="186">
        <v>0</v>
      </c>
      <c r="I27" s="136">
        <v>0</v>
      </c>
      <c r="J27" s="142">
        <v>2226</v>
      </c>
      <c r="K27" s="186">
        <v>1902</v>
      </c>
      <c r="L27" s="186">
        <v>1350</v>
      </c>
      <c r="M27" s="136">
        <v>874</v>
      </c>
      <c r="N27" s="142">
        <v>211</v>
      </c>
      <c r="O27" s="186">
        <v>172</v>
      </c>
      <c r="P27" s="186">
        <v>79</v>
      </c>
      <c r="Q27" s="137">
        <v>91</v>
      </c>
      <c r="R27" s="143">
        <v>6373</v>
      </c>
      <c r="S27" s="136">
        <v>5356</v>
      </c>
      <c r="T27" s="136">
        <v>2879</v>
      </c>
      <c r="U27" s="144">
        <v>1878</v>
      </c>
    </row>
    <row r="28" spans="1:21" x14ac:dyDescent="0.25">
      <c r="A28" s="141" t="s">
        <v>26</v>
      </c>
      <c r="B28" s="142">
        <v>2630</v>
      </c>
      <c r="C28" s="186">
        <v>2095</v>
      </c>
      <c r="D28" s="186">
        <v>851</v>
      </c>
      <c r="E28" s="136">
        <v>540</v>
      </c>
      <c r="F28" s="142">
        <v>0</v>
      </c>
      <c r="G28" s="186">
        <v>0</v>
      </c>
      <c r="H28" s="186">
        <v>0</v>
      </c>
      <c r="I28" s="136">
        <v>0</v>
      </c>
      <c r="J28" s="142">
        <v>664</v>
      </c>
      <c r="K28" s="186">
        <v>554</v>
      </c>
      <c r="L28" s="186">
        <v>387</v>
      </c>
      <c r="M28" s="136">
        <v>272</v>
      </c>
      <c r="N28" s="142">
        <v>31</v>
      </c>
      <c r="O28" s="186">
        <v>29</v>
      </c>
      <c r="P28" s="186">
        <v>21</v>
      </c>
      <c r="Q28" s="137">
        <v>21</v>
      </c>
      <c r="R28" s="143">
        <v>3325</v>
      </c>
      <c r="S28" s="136">
        <v>2678</v>
      </c>
      <c r="T28" s="136">
        <v>1259</v>
      </c>
      <c r="U28" s="144">
        <v>833</v>
      </c>
    </row>
    <row r="29" spans="1:21" x14ac:dyDescent="0.25">
      <c r="A29" s="150" t="s">
        <v>27</v>
      </c>
      <c r="B29" s="142">
        <v>1751</v>
      </c>
      <c r="C29" s="186">
        <v>1368</v>
      </c>
      <c r="D29" s="186">
        <v>1054</v>
      </c>
      <c r="E29" s="146">
        <v>885</v>
      </c>
      <c r="F29" s="142">
        <v>0</v>
      </c>
      <c r="G29" s="186">
        <v>0</v>
      </c>
      <c r="H29" s="186">
        <v>0</v>
      </c>
      <c r="I29" s="146">
        <v>0</v>
      </c>
      <c r="J29" s="142">
        <v>957</v>
      </c>
      <c r="K29" s="186">
        <v>653</v>
      </c>
      <c r="L29" s="186">
        <v>479</v>
      </c>
      <c r="M29" s="146">
        <v>368</v>
      </c>
      <c r="N29" s="142">
        <v>80</v>
      </c>
      <c r="O29" s="186">
        <v>76</v>
      </c>
      <c r="P29" s="186">
        <v>63</v>
      </c>
      <c r="Q29" s="147">
        <v>56</v>
      </c>
      <c r="R29" s="143">
        <v>2788</v>
      </c>
      <c r="S29" s="136">
        <v>2097</v>
      </c>
      <c r="T29" s="146">
        <v>1596</v>
      </c>
      <c r="U29" s="149">
        <v>1309</v>
      </c>
    </row>
    <row r="30" spans="1:21" ht="15.75" thickBot="1" x14ac:dyDescent="0.3">
      <c r="A30" s="141" t="s">
        <v>28</v>
      </c>
      <c r="B30" s="142">
        <v>0</v>
      </c>
      <c r="C30" s="136">
        <v>0</v>
      </c>
      <c r="D30" s="136">
        <v>0</v>
      </c>
      <c r="E30" s="136">
        <v>0</v>
      </c>
      <c r="F30" s="142">
        <v>0</v>
      </c>
      <c r="G30" s="136">
        <v>0</v>
      </c>
      <c r="H30" s="136">
        <v>0</v>
      </c>
      <c r="I30" s="136">
        <v>0</v>
      </c>
      <c r="J30" s="142">
        <v>62</v>
      </c>
      <c r="K30" s="136">
        <v>52</v>
      </c>
      <c r="L30" s="136">
        <v>14</v>
      </c>
      <c r="M30" s="136">
        <v>11</v>
      </c>
      <c r="N30" s="142">
        <v>360</v>
      </c>
      <c r="O30" s="136">
        <v>259</v>
      </c>
      <c r="P30" s="136">
        <v>30</v>
      </c>
      <c r="Q30" s="137">
        <v>13</v>
      </c>
      <c r="R30" s="142">
        <v>422</v>
      </c>
      <c r="S30" s="136">
        <v>311</v>
      </c>
      <c r="T30" s="136">
        <v>44</v>
      </c>
      <c r="U30" s="185">
        <v>24</v>
      </c>
    </row>
    <row r="31" spans="1:21" ht="15.75" thickBot="1" x14ac:dyDescent="0.3">
      <c r="A31" s="183" t="s">
        <v>5</v>
      </c>
      <c r="B31" s="151">
        <f>SUM(B13:B30)</f>
        <v>29657</v>
      </c>
      <c r="C31" s="152">
        <f>SUM(C13:C30)</f>
        <v>22110</v>
      </c>
      <c r="D31" s="152">
        <f>SUM(D13:D30)</f>
        <v>11315</v>
      </c>
      <c r="E31" s="153">
        <f t="shared" ref="E31:S31" si="0">SUM(E13:E30)</f>
        <v>7130</v>
      </c>
      <c r="F31" s="151">
        <f t="shared" si="0"/>
        <v>21298</v>
      </c>
      <c r="G31" s="152">
        <f t="shared" si="0"/>
        <v>15860</v>
      </c>
      <c r="H31" s="152">
        <f t="shared" si="0"/>
        <v>5235</v>
      </c>
      <c r="I31" s="153">
        <f t="shared" si="0"/>
        <v>3345</v>
      </c>
      <c r="J31" s="151">
        <f t="shared" si="0"/>
        <v>10278</v>
      </c>
      <c r="K31" s="152">
        <f t="shared" si="0"/>
        <v>7726</v>
      </c>
      <c r="L31" s="152">
        <f t="shared" si="0"/>
        <v>5337</v>
      </c>
      <c r="M31" s="153">
        <f t="shared" si="0"/>
        <v>3673</v>
      </c>
      <c r="N31" s="151">
        <f t="shared" si="0"/>
        <v>2222</v>
      </c>
      <c r="O31" s="152">
        <f t="shared" si="0"/>
        <v>1880</v>
      </c>
      <c r="P31" s="152">
        <f t="shared" si="0"/>
        <v>1374</v>
      </c>
      <c r="Q31" s="153">
        <f t="shared" si="0"/>
        <v>1279</v>
      </c>
      <c r="R31" s="151">
        <f t="shared" si="0"/>
        <v>63455</v>
      </c>
      <c r="S31" s="152">
        <f t="shared" si="0"/>
        <v>47576</v>
      </c>
      <c r="T31" s="152">
        <f>SUM(T13:T30)</f>
        <v>23261</v>
      </c>
      <c r="U31" s="153">
        <f>SUM(U13:U30)</f>
        <v>15427</v>
      </c>
    </row>
    <row r="32" spans="1:21" x14ac:dyDescent="0.25">
      <c r="A32" s="155"/>
      <c r="B32" s="199"/>
      <c r="C32" s="154"/>
      <c r="D32" s="154"/>
      <c r="E32" s="154"/>
      <c r="F32" s="154"/>
      <c r="G32" s="154"/>
      <c r="H32" s="154"/>
      <c r="I32" s="154"/>
      <c r="J32" s="154"/>
      <c r="K32" s="154"/>
      <c r="L32" s="154"/>
      <c r="M32" s="154"/>
      <c r="N32" s="154"/>
      <c r="O32" s="154"/>
      <c r="P32" s="154"/>
      <c r="Q32" s="154"/>
      <c r="R32" s="154"/>
      <c r="S32" s="154"/>
      <c r="T32" s="154"/>
      <c r="U32" s="154"/>
    </row>
    <row r="33" spans="1:21" x14ac:dyDescent="0.25">
      <c r="A33" s="155"/>
      <c r="B33" s="154"/>
      <c r="C33" s="154"/>
      <c r="D33" s="154"/>
      <c r="E33" s="154"/>
      <c r="F33" s="154"/>
      <c r="G33" s="154"/>
      <c r="H33" s="154"/>
      <c r="I33" s="154"/>
      <c r="J33" s="156"/>
      <c r="K33" s="156"/>
      <c r="L33" s="156"/>
      <c r="M33" s="154"/>
      <c r="N33" s="157"/>
      <c r="O33" s="157"/>
      <c r="P33" s="157"/>
      <c r="Q33" s="157"/>
      <c r="R33" s="156"/>
      <c r="S33" s="156"/>
      <c r="T33" s="156"/>
      <c r="U33" s="154"/>
    </row>
    <row r="34" spans="1:21" x14ac:dyDescent="0.25">
      <c r="A34" s="155"/>
      <c r="B34" s="154"/>
      <c r="C34" s="154"/>
      <c r="D34" s="154"/>
      <c r="E34" s="154"/>
      <c r="F34" s="154"/>
      <c r="G34" s="154"/>
      <c r="H34" s="154"/>
      <c r="I34" s="154"/>
      <c r="J34" s="154"/>
      <c r="K34" s="154"/>
      <c r="L34" s="154"/>
      <c r="M34" s="154"/>
      <c r="N34" s="154"/>
      <c r="O34" s="154"/>
      <c r="P34" s="154"/>
      <c r="Q34" s="154"/>
      <c r="R34" s="154"/>
      <c r="S34" s="154"/>
      <c r="T34" s="154"/>
      <c r="U34" s="154"/>
    </row>
    <row r="35" spans="1:21" ht="15.75" thickBot="1" x14ac:dyDescent="0.3">
      <c r="A35" s="132"/>
      <c r="B35" s="132"/>
      <c r="C35" s="132"/>
      <c r="D35" s="132"/>
      <c r="E35" s="132"/>
      <c r="F35" s="132"/>
      <c r="G35" s="132"/>
      <c r="H35" s="132"/>
      <c r="I35" s="132"/>
      <c r="J35" s="132"/>
      <c r="K35" s="132"/>
      <c r="L35" s="132"/>
      <c r="M35" s="132"/>
      <c r="N35" s="132"/>
      <c r="O35" s="132"/>
      <c r="P35" s="132"/>
      <c r="Q35" s="132"/>
      <c r="R35" s="132"/>
      <c r="S35" s="132"/>
      <c r="T35" s="132"/>
      <c r="U35" s="132"/>
    </row>
    <row r="36" spans="1:21" ht="18" x14ac:dyDescent="0.25">
      <c r="A36" s="133" t="s">
        <v>87</v>
      </c>
      <c r="B36" s="348" t="s">
        <v>32</v>
      </c>
      <c r="C36" s="348"/>
      <c r="D36" s="348"/>
      <c r="E36" s="348"/>
      <c r="F36" s="349" t="s">
        <v>34</v>
      </c>
      <c r="G36" s="349"/>
      <c r="H36" s="349"/>
      <c r="I36" s="349"/>
      <c r="J36" s="349" t="s">
        <v>78</v>
      </c>
      <c r="K36" s="349"/>
      <c r="L36" s="349"/>
      <c r="M36" s="349"/>
      <c r="N36" s="349" t="s">
        <v>79</v>
      </c>
      <c r="O36" s="349"/>
      <c r="P36" s="349"/>
      <c r="Q36" s="349"/>
      <c r="R36" s="349" t="s">
        <v>5</v>
      </c>
      <c r="S36" s="349"/>
      <c r="T36" s="349"/>
      <c r="U36" s="349"/>
    </row>
    <row r="37" spans="1:21" ht="34.5" thickBot="1" x14ac:dyDescent="0.3">
      <c r="A37" s="158" t="s">
        <v>0</v>
      </c>
      <c r="B37" s="159" t="s">
        <v>88</v>
      </c>
      <c r="C37" s="160" t="s">
        <v>89</v>
      </c>
      <c r="D37" s="160" t="s">
        <v>90</v>
      </c>
      <c r="E37" s="161" t="s">
        <v>91</v>
      </c>
      <c r="F37" s="162" t="s">
        <v>88</v>
      </c>
      <c r="G37" s="160" t="s">
        <v>89</v>
      </c>
      <c r="H37" s="160" t="s">
        <v>90</v>
      </c>
      <c r="I37" s="161" t="s">
        <v>91</v>
      </c>
      <c r="J37" s="162" t="s">
        <v>88</v>
      </c>
      <c r="K37" s="160" t="s">
        <v>89</v>
      </c>
      <c r="L37" s="160" t="s">
        <v>90</v>
      </c>
      <c r="M37" s="161" t="s">
        <v>91</v>
      </c>
      <c r="N37" s="162" t="s">
        <v>88</v>
      </c>
      <c r="O37" s="160" t="s">
        <v>89</v>
      </c>
      <c r="P37" s="160" t="s">
        <v>90</v>
      </c>
      <c r="Q37" s="161" t="s">
        <v>91</v>
      </c>
      <c r="R37" s="162" t="s">
        <v>88</v>
      </c>
      <c r="S37" s="160" t="s">
        <v>89</v>
      </c>
      <c r="T37" s="160" t="s">
        <v>90</v>
      </c>
      <c r="U37" s="161" t="s">
        <v>91</v>
      </c>
    </row>
    <row r="38" spans="1:21" x14ac:dyDescent="0.25">
      <c r="A38" s="163" t="s">
        <v>11</v>
      </c>
      <c r="B38" s="164">
        <v>100</v>
      </c>
      <c r="C38" s="165">
        <f>C13/B13*100</f>
        <v>57.766990291262132</v>
      </c>
      <c r="D38" s="165">
        <f>D13/B13*100</f>
        <v>52.427184466019419</v>
      </c>
      <c r="E38" s="165">
        <f>E13/B13*100</f>
        <v>42.23300970873786</v>
      </c>
      <c r="F38" s="164">
        <v>100</v>
      </c>
      <c r="G38" s="165">
        <f>G13/F13*100</f>
        <v>86.666666666666671</v>
      </c>
      <c r="H38" s="165">
        <f>H13/F13*100</f>
        <v>86.666666666666671</v>
      </c>
      <c r="I38" s="165">
        <f>I13/F13*100</f>
        <v>73.333333333333329</v>
      </c>
      <c r="J38" s="164">
        <v>100</v>
      </c>
      <c r="K38" s="165">
        <f>K13/J13*100</f>
        <v>78.632478632478637</v>
      </c>
      <c r="L38" s="165">
        <f>L13/J13*100</f>
        <v>76.068376068376068</v>
      </c>
      <c r="M38" s="165">
        <f>M13/J13*100</f>
        <v>63.247863247863243</v>
      </c>
      <c r="N38" s="164">
        <v>100</v>
      </c>
      <c r="O38" s="165">
        <f>O13/N13*100</f>
        <v>87.5</v>
      </c>
      <c r="P38" s="165">
        <f>P13/N13*100</f>
        <v>66.666666666666657</v>
      </c>
      <c r="Q38" s="165">
        <f>Q13/N13*100</f>
        <v>62.5</v>
      </c>
      <c r="R38" s="164">
        <v>100</v>
      </c>
      <c r="S38" s="165">
        <f>S13/R13*100</f>
        <v>67.679558011049721</v>
      </c>
      <c r="T38" s="165">
        <f>T13/R13*100</f>
        <v>62.430939226519335</v>
      </c>
      <c r="U38" s="166">
        <f>U13/R13*100</f>
        <v>51.657458563535904</v>
      </c>
    </row>
    <row r="39" spans="1:21" x14ac:dyDescent="0.25">
      <c r="A39" s="167" t="s">
        <v>12</v>
      </c>
      <c r="B39" s="168">
        <v>100</v>
      </c>
      <c r="C39" s="169">
        <f t="shared" ref="C39:C54" si="1">C14/B14*100</f>
        <v>69.333333333333343</v>
      </c>
      <c r="D39" s="169">
        <f t="shared" ref="D39:D54" si="2">D14/B14*100</f>
        <v>51.333333333333329</v>
      </c>
      <c r="E39" s="169">
        <f t="shared" ref="E39:E54" si="3">E14/B14*100</f>
        <v>46.666666666666664</v>
      </c>
      <c r="F39" s="168">
        <v>100</v>
      </c>
      <c r="G39" s="169"/>
      <c r="H39" s="169"/>
      <c r="I39" s="169"/>
      <c r="J39" s="168">
        <v>100</v>
      </c>
      <c r="K39" s="169">
        <f t="shared" ref="K39:K55" si="4">K14/J14*100</f>
        <v>81.818181818181827</v>
      </c>
      <c r="L39" s="169">
        <f t="shared" ref="L39:L55" si="5">L14/J14*100</f>
        <v>46.969696969696969</v>
      </c>
      <c r="M39" s="169">
        <f t="shared" ref="M39:M55" si="6">M14/J14*100</f>
        <v>40.909090909090914</v>
      </c>
      <c r="N39" s="168">
        <v>100</v>
      </c>
      <c r="O39" s="169">
        <f t="shared" ref="O39:O55" si="7">O14/N14*100</f>
        <v>75</v>
      </c>
      <c r="P39" s="169">
        <f t="shared" ref="P39:P55" si="8">P14/N14*100</f>
        <v>75</v>
      </c>
      <c r="Q39" s="169">
        <f t="shared" ref="Q39:Q55" si="9">Q14/N14*100</f>
        <v>75</v>
      </c>
      <c r="R39" s="168">
        <v>100</v>
      </c>
      <c r="S39" s="169">
        <f t="shared" ref="S39:S55" si="10">S14/R14*100</f>
        <v>73.245614035087712</v>
      </c>
      <c r="T39" s="169">
        <f t="shared" ref="T39:T55" si="11">T14/R14*100</f>
        <v>51.315789473684212</v>
      </c>
      <c r="U39" s="170">
        <f t="shared" ref="U39:U55" si="12">U14/R14*100</f>
        <v>46.491228070175438</v>
      </c>
    </row>
    <row r="40" spans="1:21" x14ac:dyDescent="0.25">
      <c r="A40" s="167" t="s">
        <v>13</v>
      </c>
      <c r="B40" s="168">
        <v>100</v>
      </c>
      <c r="C40" s="169">
        <f t="shared" si="1"/>
        <v>92.796610169491515</v>
      </c>
      <c r="D40" s="169">
        <f t="shared" si="2"/>
        <v>92.796610169491515</v>
      </c>
      <c r="E40" s="169">
        <f t="shared" si="3"/>
        <v>66.949152542372886</v>
      </c>
      <c r="F40" s="168">
        <v>100</v>
      </c>
      <c r="G40" s="169"/>
      <c r="H40" s="169"/>
      <c r="I40" s="169"/>
      <c r="J40" s="168">
        <v>100</v>
      </c>
      <c r="K40" s="169">
        <f t="shared" si="4"/>
        <v>73.4375</v>
      </c>
      <c r="L40" s="169">
        <f t="shared" si="5"/>
        <v>67.1875</v>
      </c>
      <c r="M40" s="169">
        <f t="shared" si="6"/>
        <v>47.65625</v>
      </c>
      <c r="N40" s="168">
        <v>100</v>
      </c>
      <c r="O40" s="169">
        <f t="shared" si="7"/>
        <v>100</v>
      </c>
      <c r="P40" s="169">
        <f t="shared" si="8"/>
        <v>87.5</v>
      </c>
      <c r="Q40" s="169">
        <f t="shared" si="9"/>
        <v>87.5</v>
      </c>
      <c r="R40" s="168">
        <v>100</v>
      </c>
      <c r="S40" s="169">
        <f t="shared" si="10"/>
        <v>86.290322580645167</v>
      </c>
      <c r="T40" s="169">
        <f t="shared" si="11"/>
        <v>83.870967741935488</v>
      </c>
      <c r="U40" s="170">
        <f t="shared" si="12"/>
        <v>60.752688172043015</v>
      </c>
    </row>
    <row r="41" spans="1:21" x14ac:dyDescent="0.25">
      <c r="A41" s="167" t="s">
        <v>14</v>
      </c>
      <c r="B41" s="168">
        <v>100</v>
      </c>
      <c r="C41" s="169"/>
      <c r="D41" s="169"/>
      <c r="E41" s="169"/>
      <c r="F41" s="168">
        <v>100</v>
      </c>
      <c r="G41" s="169">
        <f t="shared" ref="G41:G51" si="13">G16/F16*100</f>
        <v>98.504113687359762</v>
      </c>
      <c r="H41" s="169">
        <f t="shared" ref="H41:H51" si="14">H16/F16*100</f>
        <v>25.205684367988034</v>
      </c>
      <c r="I41" s="169">
        <f t="shared" ref="I41:I51" si="15">I16/F16*100</f>
        <v>22.849663425579656</v>
      </c>
      <c r="J41" s="168">
        <v>100</v>
      </c>
      <c r="K41" s="169"/>
      <c r="L41" s="169"/>
      <c r="M41" s="169"/>
      <c r="N41" s="168">
        <v>100</v>
      </c>
      <c r="O41" s="169">
        <f t="shared" si="7"/>
        <v>95.041322314049594</v>
      </c>
      <c r="P41" s="169">
        <f t="shared" si="8"/>
        <v>60.330578512396691</v>
      </c>
      <c r="Q41" s="169">
        <f t="shared" si="9"/>
        <v>59.504132231404959</v>
      </c>
      <c r="R41" s="168">
        <v>100</v>
      </c>
      <c r="S41" s="169">
        <f t="shared" si="10"/>
        <v>98.354203935599287</v>
      </c>
      <c r="T41" s="169">
        <f t="shared" si="11"/>
        <v>26.726296958855102</v>
      </c>
      <c r="U41" s="170">
        <f t="shared" si="12"/>
        <v>24.436493738819319</v>
      </c>
    </row>
    <row r="42" spans="1:21" x14ac:dyDescent="0.25">
      <c r="A42" s="167" t="s">
        <v>15</v>
      </c>
      <c r="B42" s="168">
        <v>100</v>
      </c>
      <c r="C42" s="169">
        <f t="shared" si="1"/>
        <v>71.833333333333343</v>
      </c>
      <c r="D42" s="169">
        <f t="shared" si="2"/>
        <v>16.944444444444446</v>
      </c>
      <c r="E42" s="169">
        <f t="shared" si="3"/>
        <v>10.111111111111111</v>
      </c>
      <c r="F42" s="168">
        <v>100</v>
      </c>
      <c r="G42" s="169">
        <f t="shared" si="13"/>
        <v>68.847006651884698</v>
      </c>
      <c r="H42" s="169">
        <f t="shared" si="14"/>
        <v>24.68588322246859</v>
      </c>
      <c r="I42" s="169">
        <f t="shared" si="15"/>
        <v>13.728750923872877</v>
      </c>
      <c r="J42" s="168">
        <v>100</v>
      </c>
      <c r="K42" s="169">
        <f t="shared" si="4"/>
        <v>78.616352201257868</v>
      </c>
      <c r="L42" s="169">
        <f t="shared" si="5"/>
        <v>65.408805031446533</v>
      </c>
      <c r="M42" s="169">
        <f t="shared" si="6"/>
        <v>57.232704402515722</v>
      </c>
      <c r="N42" s="168">
        <v>100</v>
      </c>
      <c r="O42" s="169">
        <f t="shared" si="7"/>
        <v>96.932515337423311</v>
      </c>
      <c r="P42" s="169">
        <f t="shared" si="8"/>
        <v>95.092024539877301</v>
      </c>
      <c r="Q42" s="169">
        <f t="shared" si="9"/>
        <v>87.116564417177912</v>
      </c>
      <c r="R42" s="168">
        <v>100</v>
      </c>
      <c r="S42" s="169">
        <f t="shared" si="10"/>
        <v>70.37430315901247</v>
      </c>
      <c r="T42" s="169">
        <f t="shared" si="11"/>
        <v>25.2190071675073</v>
      </c>
      <c r="U42" s="170">
        <f t="shared" si="12"/>
        <v>15.370321210512344</v>
      </c>
    </row>
    <row r="43" spans="1:21" x14ac:dyDescent="0.25">
      <c r="A43" s="167" t="s">
        <v>16</v>
      </c>
      <c r="B43" s="168">
        <v>100</v>
      </c>
      <c r="C43" s="169">
        <f t="shared" si="1"/>
        <v>70.135746606334834</v>
      </c>
      <c r="D43" s="169">
        <f t="shared" si="2"/>
        <v>24.283559577677224</v>
      </c>
      <c r="E43" s="169">
        <f t="shared" si="3"/>
        <v>14.932126696832579</v>
      </c>
      <c r="F43" s="168">
        <v>100</v>
      </c>
      <c r="G43" s="169">
        <f t="shared" si="13"/>
        <v>71.11926605504587</v>
      </c>
      <c r="H43" s="169">
        <f t="shared" si="14"/>
        <v>15.743119266055045</v>
      </c>
      <c r="I43" s="169">
        <f t="shared" si="15"/>
        <v>10.825688073394495</v>
      </c>
      <c r="J43" s="168">
        <v>100</v>
      </c>
      <c r="K43" s="169">
        <f t="shared" si="4"/>
        <v>84</v>
      </c>
      <c r="L43" s="169">
        <f t="shared" si="5"/>
        <v>20</v>
      </c>
      <c r="M43" s="169">
        <f t="shared" si="6"/>
        <v>16.571428571428569</v>
      </c>
      <c r="N43" s="168">
        <v>100</v>
      </c>
      <c r="O43" s="169">
        <f t="shared" si="7"/>
        <v>94.805194805194802</v>
      </c>
      <c r="P43" s="169">
        <f t="shared" si="8"/>
        <v>94.805194805194802</v>
      </c>
      <c r="Q43" s="169">
        <f t="shared" si="9"/>
        <v>93.506493506493499</v>
      </c>
      <c r="R43" s="168">
        <v>100</v>
      </c>
      <c r="S43" s="169">
        <f t="shared" si="10"/>
        <v>72.060439560439562</v>
      </c>
      <c r="T43" s="169">
        <f t="shared" si="11"/>
        <v>19.175824175824179</v>
      </c>
      <c r="U43" s="170">
        <f t="shared" si="12"/>
        <v>13.598901098901099</v>
      </c>
    </row>
    <row r="44" spans="1:21" x14ac:dyDescent="0.25">
      <c r="A44" s="167" t="s">
        <v>17</v>
      </c>
      <c r="B44" s="168">
        <v>100</v>
      </c>
      <c r="C44" s="169">
        <f t="shared" si="1"/>
        <v>78.850957535387181</v>
      </c>
      <c r="D44" s="169">
        <f t="shared" si="2"/>
        <v>20.316402997502081</v>
      </c>
      <c r="E44" s="169">
        <f t="shared" si="3"/>
        <v>12.822647793505412</v>
      </c>
      <c r="F44" s="168">
        <v>100</v>
      </c>
      <c r="G44" s="169">
        <f t="shared" si="13"/>
        <v>74.564926372155284</v>
      </c>
      <c r="H44" s="169">
        <f t="shared" si="14"/>
        <v>17.536813922356089</v>
      </c>
      <c r="I44" s="169">
        <f t="shared" si="15"/>
        <v>10.174029451137885</v>
      </c>
      <c r="J44" s="168">
        <v>100</v>
      </c>
      <c r="K44" s="169"/>
      <c r="L44" s="169"/>
      <c r="M44" s="169"/>
      <c r="N44" s="168">
        <v>100</v>
      </c>
      <c r="O44" s="169">
        <f t="shared" si="7"/>
        <v>95.098039215686271</v>
      </c>
      <c r="P44" s="169">
        <f t="shared" si="8"/>
        <v>94.117647058823522</v>
      </c>
      <c r="Q44" s="169">
        <f t="shared" si="9"/>
        <v>91.17647058823529</v>
      </c>
      <c r="R44" s="168">
        <v>100</v>
      </c>
      <c r="S44" s="169">
        <f t="shared" si="10"/>
        <v>76.422018348623851</v>
      </c>
      <c r="T44" s="169">
        <f t="shared" si="11"/>
        <v>20.61926605504587</v>
      </c>
      <c r="U44" s="170">
        <f t="shared" si="12"/>
        <v>13.256880733944953</v>
      </c>
    </row>
    <row r="45" spans="1:21" x14ac:dyDescent="0.25">
      <c r="A45" s="167" t="s">
        <v>84</v>
      </c>
      <c r="B45" s="168">
        <v>100</v>
      </c>
      <c r="C45" s="169"/>
      <c r="D45" s="169"/>
      <c r="E45" s="169"/>
      <c r="F45" s="168">
        <v>100</v>
      </c>
      <c r="G45" s="169">
        <f t="shared" si="13"/>
        <v>69.891378139850644</v>
      </c>
      <c r="H45" s="169">
        <f t="shared" si="14"/>
        <v>25.45824847250509</v>
      </c>
      <c r="I45" s="169">
        <f t="shared" si="15"/>
        <v>15.580448065173117</v>
      </c>
      <c r="J45" s="168">
        <v>100</v>
      </c>
      <c r="K45" s="169"/>
      <c r="L45" s="169"/>
      <c r="M45" s="169"/>
      <c r="N45" s="168">
        <v>100</v>
      </c>
      <c r="O45" s="169">
        <f t="shared" si="7"/>
        <v>87.272727272727266</v>
      </c>
      <c r="P45" s="169">
        <f t="shared" si="8"/>
        <v>80</v>
      </c>
      <c r="Q45" s="169">
        <f t="shared" si="9"/>
        <v>80</v>
      </c>
      <c r="R45" s="168">
        <v>100</v>
      </c>
      <c r="S45" s="169">
        <f t="shared" si="10"/>
        <v>70.209930023325569</v>
      </c>
      <c r="T45" s="169">
        <f t="shared" si="11"/>
        <v>26.457847384205262</v>
      </c>
      <c r="U45" s="170">
        <f t="shared" si="12"/>
        <v>16.761079640119959</v>
      </c>
    </row>
    <row r="46" spans="1:21" x14ac:dyDescent="0.25">
      <c r="A46" s="167" t="s">
        <v>85</v>
      </c>
      <c r="B46" s="168">
        <v>100</v>
      </c>
      <c r="C46" s="169">
        <f t="shared" si="1"/>
        <v>66.666666666666657</v>
      </c>
      <c r="D46" s="169">
        <f t="shared" si="2"/>
        <v>37.984496124031011</v>
      </c>
      <c r="E46" s="169">
        <f t="shared" si="3"/>
        <v>24.031007751937985</v>
      </c>
      <c r="F46" s="168">
        <v>100</v>
      </c>
      <c r="G46" s="169">
        <f t="shared" si="13"/>
        <v>68.439928272564259</v>
      </c>
      <c r="H46" s="169">
        <f t="shared" si="14"/>
        <v>20.651524208009565</v>
      </c>
      <c r="I46" s="169">
        <f t="shared" si="15"/>
        <v>11.506276150627615</v>
      </c>
      <c r="J46" s="168">
        <v>100</v>
      </c>
      <c r="K46" s="169"/>
      <c r="L46" s="169"/>
      <c r="M46" s="169"/>
      <c r="N46" s="168">
        <v>100</v>
      </c>
      <c r="O46" s="169">
        <f t="shared" si="7"/>
        <v>56.000000000000007</v>
      </c>
      <c r="P46" s="169">
        <f t="shared" si="8"/>
        <v>50</v>
      </c>
      <c r="Q46" s="169">
        <f t="shared" si="9"/>
        <v>50</v>
      </c>
      <c r="R46" s="168">
        <v>100</v>
      </c>
      <c r="S46" s="169">
        <f t="shared" si="10"/>
        <v>68.198581560283685</v>
      </c>
      <c r="T46" s="169">
        <f t="shared" si="11"/>
        <v>21.702127659574469</v>
      </c>
      <c r="U46" s="170">
        <f t="shared" si="12"/>
        <v>12.51063829787234</v>
      </c>
    </row>
    <row r="47" spans="1:21" x14ac:dyDescent="0.25">
      <c r="A47" s="167" t="s">
        <v>20</v>
      </c>
      <c r="B47" s="168">
        <v>100</v>
      </c>
      <c r="C47" s="169">
        <f t="shared" si="1"/>
        <v>77.604166666666657</v>
      </c>
      <c r="D47" s="169">
        <f t="shared" si="2"/>
        <v>77.604166666666657</v>
      </c>
      <c r="E47" s="169">
        <f t="shared" si="3"/>
        <v>40.104166666666671</v>
      </c>
      <c r="F47" s="168">
        <v>100</v>
      </c>
      <c r="G47" s="169">
        <f t="shared" si="13"/>
        <v>79.108280254777071</v>
      </c>
      <c r="H47" s="169">
        <f t="shared" si="14"/>
        <v>77.961783439490446</v>
      </c>
      <c r="I47" s="169">
        <f t="shared" si="15"/>
        <v>47.64331210191083</v>
      </c>
      <c r="J47" s="168">
        <v>100</v>
      </c>
      <c r="K47" s="169">
        <f t="shared" si="4"/>
        <v>78.94736842105263</v>
      </c>
      <c r="L47" s="169">
        <f t="shared" si="5"/>
        <v>77.192982456140342</v>
      </c>
      <c r="M47" s="169">
        <f t="shared" si="6"/>
        <v>71.929824561403507</v>
      </c>
      <c r="N47" s="168">
        <v>100</v>
      </c>
      <c r="O47" s="169">
        <f t="shared" si="7"/>
        <v>95.652173913043484</v>
      </c>
      <c r="P47" s="169">
        <f t="shared" si="8"/>
        <v>91.304347826086953</v>
      </c>
      <c r="Q47" s="169">
        <f t="shared" si="9"/>
        <v>78.260869565217391</v>
      </c>
      <c r="R47" s="168">
        <v>100</v>
      </c>
      <c r="S47" s="169">
        <f t="shared" si="10"/>
        <v>79.537037037037038</v>
      </c>
      <c r="T47" s="169">
        <f t="shared" si="11"/>
        <v>78.425925925925924</v>
      </c>
      <c r="U47" s="170">
        <f t="shared" si="12"/>
        <v>48.888888888888886</v>
      </c>
    </row>
    <row r="48" spans="1:21" x14ac:dyDescent="0.25">
      <c r="A48" s="167" t="s">
        <v>21</v>
      </c>
      <c r="B48" s="168">
        <v>100</v>
      </c>
      <c r="C48" s="169">
        <f t="shared" si="1"/>
        <v>61.966001478196596</v>
      </c>
      <c r="D48" s="169">
        <f t="shared" si="2"/>
        <v>26.400591278640057</v>
      </c>
      <c r="E48" s="169">
        <f t="shared" si="3"/>
        <v>19.113082039911308</v>
      </c>
      <c r="F48" s="168">
        <v>100</v>
      </c>
      <c r="G48" s="169"/>
      <c r="H48" s="169"/>
      <c r="I48" s="169"/>
      <c r="J48" s="168">
        <v>100</v>
      </c>
      <c r="K48" s="169">
        <f t="shared" si="4"/>
        <v>63.056994818652846</v>
      </c>
      <c r="L48" s="169">
        <f t="shared" si="5"/>
        <v>43.626943005181346</v>
      </c>
      <c r="M48" s="169">
        <f t="shared" si="6"/>
        <v>29.326424870466322</v>
      </c>
      <c r="N48" s="168">
        <v>100</v>
      </c>
      <c r="O48" s="169">
        <f t="shared" si="7"/>
        <v>93.360995850622402</v>
      </c>
      <c r="P48" s="169">
        <f t="shared" si="8"/>
        <v>71.784232365145229</v>
      </c>
      <c r="Q48" s="169">
        <f t="shared" si="9"/>
        <v>70.954356846473033</v>
      </c>
      <c r="R48" s="168">
        <v>100</v>
      </c>
      <c r="S48" s="169">
        <f t="shared" si="10"/>
        <v>63.048343777976726</v>
      </c>
      <c r="T48" s="169">
        <f t="shared" si="11"/>
        <v>31.34512085944494</v>
      </c>
      <c r="U48" s="170">
        <f t="shared" si="12"/>
        <v>22.717099373321396</v>
      </c>
    </row>
    <row r="49" spans="1:21" x14ac:dyDescent="0.25">
      <c r="A49" s="167" t="s">
        <v>86</v>
      </c>
      <c r="B49" s="168">
        <v>100</v>
      </c>
      <c r="C49" s="169">
        <f t="shared" si="1"/>
        <v>79.312304631997733</v>
      </c>
      <c r="D49" s="169">
        <f t="shared" si="2"/>
        <v>60.897982381358339</v>
      </c>
      <c r="E49" s="169">
        <f t="shared" si="3"/>
        <v>28.644501278772378</v>
      </c>
      <c r="F49" s="168">
        <v>100</v>
      </c>
      <c r="G49" s="169"/>
      <c r="H49" s="169"/>
      <c r="I49" s="169"/>
      <c r="J49" s="168">
        <v>100</v>
      </c>
      <c r="K49" s="169">
        <f t="shared" si="4"/>
        <v>68.054298642533936</v>
      </c>
      <c r="L49" s="169">
        <f t="shared" si="5"/>
        <v>61.809954751131222</v>
      </c>
      <c r="M49" s="169">
        <f t="shared" si="6"/>
        <v>41.628959276018101</v>
      </c>
      <c r="N49" s="168">
        <v>100</v>
      </c>
      <c r="O49" s="169">
        <f t="shared" si="7"/>
        <v>80.10335917312662</v>
      </c>
      <c r="P49" s="169">
        <f t="shared" si="8"/>
        <v>76.744186046511629</v>
      </c>
      <c r="Q49" s="169">
        <f t="shared" si="9"/>
        <v>67.700258397932828</v>
      </c>
      <c r="R49" s="168">
        <v>100</v>
      </c>
      <c r="S49" s="169">
        <f t="shared" si="10"/>
        <v>76.890840151666325</v>
      </c>
      <c r="T49" s="169">
        <f t="shared" si="11"/>
        <v>62.322889642785874</v>
      </c>
      <c r="U49" s="170">
        <f t="shared" si="12"/>
        <v>34.524047096387946</v>
      </c>
    </row>
    <row r="50" spans="1:21" x14ac:dyDescent="0.25">
      <c r="A50" s="167" t="s">
        <v>23</v>
      </c>
      <c r="B50" s="168">
        <v>100</v>
      </c>
      <c r="C50" s="169">
        <f t="shared" si="1"/>
        <v>78.066666666666663</v>
      </c>
      <c r="D50" s="169">
        <f t="shared" si="2"/>
        <v>63.466666666666669</v>
      </c>
      <c r="E50" s="169">
        <f t="shared" si="3"/>
        <v>33.93333333333333</v>
      </c>
      <c r="F50" s="168">
        <v>100</v>
      </c>
      <c r="G50" s="169"/>
      <c r="H50" s="169"/>
      <c r="I50" s="169"/>
      <c r="J50" s="168">
        <v>100</v>
      </c>
      <c r="K50" s="169">
        <f t="shared" si="4"/>
        <v>77.7972027972028</v>
      </c>
      <c r="L50" s="169">
        <f t="shared" si="5"/>
        <v>68.181818181818173</v>
      </c>
      <c r="M50" s="169">
        <f t="shared" si="6"/>
        <v>44.230769230769226</v>
      </c>
      <c r="N50" s="168">
        <v>100</v>
      </c>
      <c r="O50" s="169">
        <f t="shared" si="7"/>
        <v>85.507246376811594</v>
      </c>
      <c r="P50" s="169">
        <f t="shared" si="8"/>
        <v>82.608695652173907</v>
      </c>
      <c r="Q50" s="169">
        <f t="shared" si="9"/>
        <v>69.565217391304344</v>
      </c>
      <c r="R50" s="168">
        <v>100</v>
      </c>
      <c r="S50" s="169">
        <f t="shared" si="10"/>
        <v>78.461538461538467</v>
      </c>
      <c r="T50" s="169">
        <f t="shared" si="11"/>
        <v>65.882352941176464</v>
      </c>
      <c r="U50" s="170">
        <f t="shared" si="12"/>
        <v>38.82352941176471</v>
      </c>
    </row>
    <row r="51" spans="1:21" x14ac:dyDescent="0.25">
      <c r="A51" s="167" t="s">
        <v>24</v>
      </c>
      <c r="B51" s="168">
        <v>100</v>
      </c>
      <c r="C51" s="169">
        <f t="shared" si="1"/>
        <v>76.902992568788903</v>
      </c>
      <c r="D51" s="169">
        <f t="shared" si="2"/>
        <v>35.489054026913038</v>
      </c>
      <c r="E51" s="169">
        <f t="shared" si="3"/>
        <v>22.574814219722835</v>
      </c>
      <c r="F51" s="168">
        <v>100</v>
      </c>
      <c r="G51" s="169">
        <f t="shared" si="13"/>
        <v>86.240786240786235</v>
      </c>
      <c r="H51" s="169">
        <f t="shared" si="14"/>
        <v>50.614250614250608</v>
      </c>
      <c r="I51" s="169">
        <f t="shared" si="15"/>
        <v>40.04914004914005</v>
      </c>
      <c r="J51" s="168">
        <v>100</v>
      </c>
      <c r="K51" s="169">
        <f t="shared" si="4"/>
        <v>77.04671019588146</v>
      </c>
      <c r="L51" s="169">
        <f t="shared" si="5"/>
        <v>38.573581115017582</v>
      </c>
      <c r="M51" s="169">
        <f t="shared" si="6"/>
        <v>26.067302862882975</v>
      </c>
      <c r="N51" s="168">
        <v>100</v>
      </c>
      <c r="O51" s="169">
        <f t="shared" si="7"/>
        <v>77.58620689655173</v>
      </c>
      <c r="P51" s="169">
        <f t="shared" si="8"/>
        <v>49.137931034482754</v>
      </c>
      <c r="Q51" s="169">
        <f t="shared" si="9"/>
        <v>46.551724137931032</v>
      </c>
      <c r="R51" s="168">
        <v>100</v>
      </c>
      <c r="S51" s="169">
        <f t="shared" si="10"/>
        <v>77.458961697584414</v>
      </c>
      <c r="T51" s="169">
        <f t="shared" si="11"/>
        <v>37.341518750834112</v>
      </c>
      <c r="U51" s="170">
        <f t="shared" si="12"/>
        <v>24.823168290404375</v>
      </c>
    </row>
    <row r="52" spans="1:21" x14ac:dyDescent="0.25">
      <c r="A52" s="167" t="s">
        <v>25</v>
      </c>
      <c r="B52" s="168">
        <v>100</v>
      </c>
      <c r="C52" s="169">
        <f t="shared" si="1"/>
        <v>83.384146341463421</v>
      </c>
      <c r="D52" s="169">
        <f t="shared" si="2"/>
        <v>36.839430894308947</v>
      </c>
      <c r="E52" s="169">
        <f t="shared" si="3"/>
        <v>23.196138211382113</v>
      </c>
      <c r="F52" s="168">
        <v>100</v>
      </c>
      <c r="G52" s="169"/>
      <c r="H52" s="169"/>
      <c r="I52" s="169"/>
      <c r="J52" s="168">
        <v>100</v>
      </c>
      <c r="K52" s="169">
        <f t="shared" si="4"/>
        <v>85.444743935309972</v>
      </c>
      <c r="L52" s="169">
        <f t="shared" si="5"/>
        <v>60.646900269541781</v>
      </c>
      <c r="M52" s="169">
        <f t="shared" si="6"/>
        <v>39.263252470799642</v>
      </c>
      <c r="N52" s="168">
        <v>100</v>
      </c>
      <c r="O52" s="169">
        <f t="shared" si="7"/>
        <v>81.516587677725113</v>
      </c>
      <c r="P52" s="169">
        <f t="shared" si="8"/>
        <v>37.440758293838861</v>
      </c>
      <c r="Q52" s="169">
        <f t="shared" si="9"/>
        <v>43.127962085308056</v>
      </c>
      <c r="R52" s="168">
        <v>100</v>
      </c>
      <c r="S52" s="169">
        <f t="shared" si="10"/>
        <v>84.042052408598778</v>
      </c>
      <c r="T52" s="169">
        <f t="shared" si="11"/>
        <v>45.174956849207589</v>
      </c>
      <c r="U52" s="170">
        <f t="shared" si="12"/>
        <v>29.468068413619957</v>
      </c>
    </row>
    <row r="53" spans="1:21" x14ac:dyDescent="0.25">
      <c r="A53" s="167" t="s">
        <v>26</v>
      </c>
      <c r="B53" s="168">
        <v>100</v>
      </c>
      <c r="C53" s="169">
        <f t="shared" si="1"/>
        <v>79.657794676806077</v>
      </c>
      <c r="D53" s="169">
        <f t="shared" si="2"/>
        <v>32.357414448669203</v>
      </c>
      <c r="E53" s="169">
        <f t="shared" si="3"/>
        <v>20.532319391634982</v>
      </c>
      <c r="F53" s="168">
        <v>100</v>
      </c>
      <c r="G53" s="169"/>
      <c r="H53" s="169"/>
      <c r="I53" s="169"/>
      <c r="J53" s="168">
        <v>100</v>
      </c>
      <c r="K53" s="169">
        <f t="shared" si="4"/>
        <v>83.433734939759034</v>
      </c>
      <c r="L53" s="169">
        <f t="shared" si="5"/>
        <v>58.283132530120483</v>
      </c>
      <c r="M53" s="169">
        <f t="shared" si="6"/>
        <v>40.963855421686745</v>
      </c>
      <c r="N53" s="168">
        <v>100</v>
      </c>
      <c r="O53" s="169">
        <f t="shared" si="7"/>
        <v>93.548387096774192</v>
      </c>
      <c r="P53" s="169">
        <f t="shared" si="8"/>
        <v>67.741935483870961</v>
      </c>
      <c r="Q53" s="169">
        <f t="shared" si="9"/>
        <v>67.741935483870961</v>
      </c>
      <c r="R53" s="168">
        <v>100</v>
      </c>
      <c r="S53" s="169">
        <f t="shared" si="10"/>
        <v>80.541353383458642</v>
      </c>
      <c r="T53" s="169">
        <f t="shared" si="11"/>
        <v>37.86466165413534</v>
      </c>
      <c r="U53" s="170">
        <f t="shared" si="12"/>
        <v>25.05263157894737</v>
      </c>
    </row>
    <row r="54" spans="1:21" x14ac:dyDescent="0.25">
      <c r="A54" s="167" t="s">
        <v>27</v>
      </c>
      <c r="B54" s="168">
        <v>100</v>
      </c>
      <c r="C54" s="169">
        <f t="shared" si="1"/>
        <v>78.126784694460298</v>
      </c>
      <c r="D54" s="169">
        <f t="shared" si="2"/>
        <v>60.194174757281552</v>
      </c>
      <c r="E54" s="169">
        <f t="shared" si="3"/>
        <v>50.542547115933758</v>
      </c>
      <c r="F54" s="168">
        <v>100</v>
      </c>
      <c r="G54" s="169"/>
      <c r="H54" s="169"/>
      <c r="I54" s="169"/>
      <c r="J54" s="168">
        <v>100</v>
      </c>
      <c r="K54" s="169">
        <f t="shared" si="4"/>
        <v>68.234064785788931</v>
      </c>
      <c r="L54" s="169">
        <f t="shared" si="5"/>
        <v>50.052246603970744</v>
      </c>
      <c r="M54" s="169">
        <f t="shared" si="6"/>
        <v>38.453500522466037</v>
      </c>
      <c r="N54" s="168">
        <v>100</v>
      </c>
      <c r="O54" s="169">
        <f t="shared" si="7"/>
        <v>95</v>
      </c>
      <c r="P54" s="169">
        <f t="shared" si="8"/>
        <v>78.75</v>
      </c>
      <c r="Q54" s="169">
        <f t="shared" si="9"/>
        <v>70</v>
      </c>
      <c r="R54" s="168">
        <v>100</v>
      </c>
      <c r="S54" s="169">
        <f t="shared" si="10"/>
        <v>75.215208034433289</v>
      </c>
      <c r="T54" s="169">
        <f t="shared" si="11"/>
        <v>57.24533715925395</v>
      </c>
      <c r="U54" s="170">
        <f t="shared" si="12"/>
        <v>46.951219512195117</v>
      </c>
    </row>
    <row r="55" spans="1:21" ht="15.75" thickBot="1" x14ac:dyDescent="0.3">
      <c r="A55" s="171" t="s">
        <v>28</v>
      </c>
      <c r="B55" s="172">
        <v>100</v>
      </c>
      <c r="C55" s="173"/>
      <c r="D55" s="173"/>
      <c r="E55" s="173"/>
      <c r="F55" s="172">
        <v>100</v>
      </c>
      <c r="G55" s="173"/>
      <c r="H55" s="173"/>
      <c r="I55" s="173"/>
      <c r="J55" s="172">
        <v>100</v>
      </c>
      <c r="K55" s="173">
        <f t="shared" si="4"/>
        <v>83.870967741935488</v>
      </c>
      <c r="L55" s="173">
        <f t="shared" si="5"/>
        <v>22.58064516129032</v>
      </c>
      <c r="M55" s="173">
        <f t="shared" si="6"/>
        <v>17.741935483870968</v>
      </c>
      <c r="N55" s="172">
        <v>100</v>
      </c>
      <c r="O55" s="173">
        <f t="shared" si="7"/>
        <v>71.944444444444443</v>
      </c>
      <c r="P55" s="173">
        <f t="shared" si="8"/>
        <v>8.3333333333333321</v>
      </c>
      <c r="Q55" s="173">
        <f t="shared" si="9"/>
        <v>3.6111111111111107</v>
      </c>
      <c r="R55" s="172">
        <v>100</v>
      </c>
      <c r="S55" s="173">
        <f t="shared" si="10"/>
        <v>73.69668246445498</v>
      </c>
      <c r="T55" s="173">
        <f t="shared" si="11"/>
        <v>10.42654028436019</v>
      </c>
      <c r="U55" s="357">
        <f t="shared" si="12"/>
        <v>5.6872037914691944</v>
      </c>
    </row>
  </sheetData>
  <mergeCells count="10">
    <mergeCell ref="R11:U11"/>
    <mergeCell ref="B11:E11"/>
    <mergeCell ref="F11:I11"/>
    <mergeCell ref="J11:M11"/>
    <mergeCell ref="N11:Q11"/>
    <mergeCell ref="B36:E36"/>
    <mergeCell ref="F36:I36"/>
    <mergeCell ref="J36:M36"/>
    <mergeCell ref="N36:Q36"/>
    <mergeCell ref="R36:U36"/>
  </mergeCells>
  <pageMargins left="0.7" right="0.7" top="0.78740157499999996" bottom="0.78740157499999996" header="0.3" footer="0.3"/>
  <pageSetup paperSize="9" scale="5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9"/>
  <sheetViews>
    <sheetView workbookViewId="0">
      <selection activeCell="F33" sqref="F33"/>
    </sheetView>
  </sheetViews>
  <sheetFormatPr defaultRowHeight="15" x14ac:dyDescent="0.25"/>
  <sheetData>
    <row r="1" spans="1:22" ht="15.75" x14ac:dyDescent="0.25">
      <c r="A1" s="1" t="s">
        <v>94</v>
      </c>
      <c r="B1" s="2"/>
      <c r="C1" s="2"/>
      <c r="D1" s="2"/>
      <c r="E1" s="2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</row>
    <row r="2" spans="1:22" ht="16.5" thickBot="1" x14ac:dyDescent="0.3">
      <c r="A2" s="2"/>
      <c r="B2" s="2"/>
      <c r="C2" s="2"/>
      <c r="D2" s="2"/>
      <c r="E2" s="2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</row>
    <row r="3" spans="1:22" ht="15.75" x14ac:dyDescent="0.25">
      <c r="A3" s="294" t="s">
        <v>0</v>
      </c>
      <c r="B3" s="297" t="s">
        <v>1</v>
      </c>
      <c r="C3" s="298"/>
      <c r="D3" s="298"/>
      <c r="E3" s="298"/>
      <c r="F3" s="298"/>
      <c r="G3" s="298"/>
      <c r="H3" s="298"/>
      <c r="I3" s="298"/>
      <c r="J3" s="299"/>
      <c r="K3" s="298" t="s">
        <v>2</v>
      </c>
      <c r="L3" s="298"/>
      <c r="M3" s="298"/>
      <c r="N3" s="298"/>
      <c r="O3" s="298"/>
      <c r="P3" s="298"/>
      <c r="Q3" s="298"/>
      <c r="R3" s="298"/>
      <c r="S3" s="299"/>
    </row>
    <row r="4" spans="1:22" ht="15.75" x14ac:dyDescent="0.25">
      <c r="A4" s="295"/>
      <c r="B4" s="300" t="s">
        <v>3</v>
      </c>
      <c r="C4" s="301"/>
      <c r="D4" s="302"/>
      <c r="E4" s="303" t="s">
        <v>4</v>
      </c>
      <c r="F4" s="301"/>
      <c r="G4" s="301"/>
      <c r="H4" s="301"/>
      <c r="I4" s="301"/>
      <c r="J4" s="304"/>
      <c r="K4" s="300" t="s">
        <v>3</v>
      </c>
      <c r="L4" s="301"/>
      <c r="M4" s="302"/>
      <c r="N4" s="303" t="s">
        <v>4</v>
      </c>
      <c r="O4" s="301"/>
      <c r="P4" s="301"/>
      <c r="Q4" s="301"/>
      <c r="R4" s="301"/>
      <c r="S4" s="304"/>
    </row>
    <row r="5" spans="1:22" ht="15.75" x14ac:dyDescent="0.25">
      <c r="A5" s="295"/>
      <c r="B5" s="305" t="s">
        <v>5</v>
      </c>
      <c r="C5" s="307" t="s">
        <v>6</v>
      </c>
      <c r="D5" s="308"/>
      <c r="E5" s="309" t="s">
        <v>5</v>
      </c>
      <c r="F5" s="307" t="s">
        <v>6</v>
      </c>
      <c r="G5" s="311"/>
      <c r="H5" s="311"/>
      <c r="I5" s="311"/>
      <c r="J5" s="312"/>
      <c r="K5" s="305" t="s">
        <v>5</v>
      </c>
      <c r="L5" s="307" t="s">
        <v>6</v>
      </c>
      <c r="M5" s="308"/>
      <c r="N5" s="309" t="s">
        <v>5</v>
      </c>
      <c r="O5" s="307" t="s">
        <v>6</v>
      </c>
      <c r="P5" s="311"/>
      <c r="Q5" s="311"/>
      <c r="R5" s="311"/>
      <c r="S5" s="312"/>
    </row>
    <row r="6" spans="1:22" ht="16.5" thickBot="1" x14ac:dyDescent="0.3">
      <c r="A6" s="296"/>
      <c r="B6" s="306"/>
      <c r="C6" s="3" t="s">
        <v>7</v>
      </c>
      <c r="D6" s="3" t="s">
        <v>8</v>
      </c>
      <c r="E6" s="310"/>
      <c r="F6" s="3" t="s">
        <v>9</v>
      </c>
      <c r="G6" s="3" t="s">
        <v>10</v>
      </c>
      <c r="H6" s="3" t="s">
        <v>92</v>
      </c>
      <c r="I6" s="3" t="s">
        <v>7</v>
      </c>
      <c r="J6" s="4" t="s">
        <v>8</v>
      </c>
      <c r="K6" s="306"/>
      <c r="L6" s="3" t="s">
        <v>7</v>
      </c>
      <c r="M6" s="3" t="s">
        <v>8</v>
      </c>
      <c r="N6" s="310"/>
      <c r="O6" s="3" t="s">
        <v>9</v>
      </c>
      <c r="P6" s="3" t="s">
        <v>10</v>
      </c>
      <c r="Q6" s="3" t="s">
        <v>92</v>
      </c>
      <c r="R6" s="3" t="s">
        <v>7</v>
      </c>
      <c r="S6" s="4" t="s">
        <v>8</v>
      </c>
    </row>
    <row r="7" spans="1:22" ht="15.75" x14ac:dyDescent="0.25">
      <c r="A7" s="213" t="s">
        <v>11</v>
      </c>
      <c r="B7" s="6">
        <v>50</v>
      </c>
      <c r="C7" s="7">
        <v>36</v>
      </c>
      <c r="D7" s="7">
        <v>8</v>
      </c>
      <c r="E7" s="7">
        <v>31</v>
      </c>
      <c r="F7" s="7">
        <v>30</v>
      </c>
      <c r="G7" s="22">
        <v>1</v>
      </c>
      <c r="H7" s="7">
        <v>0</v>
      </c>
      <c r="I7" s="7">
        <v>20</v>
      </c>
      <c r="J7" s="8">
        <v>5</v>
      </c>
      <c r="K7" s="9">
        <v>67</v>
      </c>
      <c r="L7" s="7">
        <v>33</v>
      </c>
      <c r="M7" s="7">
        <v>5</v>
      </c>
      <c r="N7" s="7">
        <v>58</v>
      </c>
      <c r="O7" s="7">
        <v>21</v>
      </c>
      <c r="P7" s="22">
        <v>2</v>
      </c>
      <c r="Q7" s="7">
        <v>35</v>
      </c>
      <c r="R7" s="7">
        <v>28</v>
      </c>
      <c r="S7" s="8">
        <v>2</v>
      </c>
      <c r="U7" s="184"/>
      <c r="V7" s="184"/>
    </row>
    <row r="8" spans="1:22" ht="15.75" x14ac:dyDescent="0.25">
      <c r="A8" s="214" t="s">
        <v>12</v>
      </c>
      <c r="B8" s="11">
        <v>30</v>
      </c>
      <c r="C8" s="12">
        <v>14</v>
      </c>
      <c r="D8" s="12">
        <v>17</v>
      </c>
      <c r="E8" s="12">
        <v>7</v>
      </c>
      <c r="F8" s="12">
        <v>4</v>
      </c>
      <c r="G8" s="23">
        <v>0</v>
      </c>
      <c r="H8" s="12">
        <v>3</v>
      </c>
      <c r="I8" s="12">
        <v>6</v>
      </c>
      <c r="J8" s="13">
        <v>1</v>
      </c>
      <c r="K8" s="14">
        <v>36</v>
      </c>
      <c r="L8" s="12">
        <v>28</v>
      </c>
      <c r="M8" s="12">
        <v>2</v>
      </c>
      <c r="N8" s="12">
        <v>24</v>
      </c>
      <c r="O8" s="12">
        <v>22</v>
      </c>
      <c r="P8" s="23">
        <v>0</v>
      </c>
      <c r="Q8" s="12">
        <v>2</v>
      </c>
      <c r="R8" s="12">
        <v>18</v>
      </c>
      <c r="S8" s="13">
        <v>0</v>
      </c>
    </row>
    <row r="9" spans="1:22" ht="15.75" x14ac:dyDescent="0.25">
      <c r="A9" s="214" t="s">
        <v>13</v>
      </c>
      <c r="B9" s="11">
        <v>119</v>
      </c>
      <c r="C9" s="12">
        <v>96</v>
      </c>
      <c r="D9" s="12">
        <v>11</v>
      </c>
      <c r="E9" s="12">
        <v>78</v>
      </c>
      <c r="F9" s="12">
        <v>37</v>
      </c>
      <c r="G9" s="23">
        <v>41</v>
      </c>
      <c r="H9" s="12">
        <v>0</v>
      </c>
      <c r="I9" s="12">
        <v>64</v>
      </c>
      <c r="J9" s="13">
        <v>7</v>
      </c>
      <c r="K9" s="14">
        <v>9</v>
      </c>
      <c r="L9" s="12">
        <v>6</v>
      </c>
      <c r="M9" s="12">
        <v>0</v>
      </c>
      <c r="N9" s="12">
        <v>8</v>
      </c>
      <c r="O9" s="12">
        <v>1</v>
      </c>
      <c r="P9" s="23">
        <v>7</v>
      </c>
      <c r="Q9" s="12">
        <v>0</v>
      </c>
      <c r="R9" s="12">
        <v>5</v>
      </c>
      <c r="S9" s="13">
        <v>0</v>
      </c>
    </row>
    <row r="10" spans="1:22" ht="15.75" x14ac:dyDescent="0.25">
      <c r="A10" s="214" t="s">
        <v>14</v>
      </c>
      <c r="B10" s="11">
        <v>0</v>
      </c>
      <c r="C10" s="12">
        <v>0</v>
      </c>
      <c r="D10" s="12">
        <v>0</v>
      </c>
      <c r="E10" s="12">
        <v>0</v>
      </c>
      <c r="F10" s="12">
        <v>0</v>
      </c>
      <c r="G10" s="23">
        <v>0</v>
      </c>
      <c r="H10" s="12">
        <v>0</v>
      </c>
      <c r="I10" s="12">
        <v>0</v>
      </c>
      <c r="J10" s="13">
        <v>0</v>
      </c>
      <c r="K10" s="14">
        <v>0</v>
      </c>
      <c r="L10" s="12">
        <v>0</v>
      </c>
      <c r="M10" s="12">
        <v>0</v>
      </c>
      <c r="N10" s="12">
        <v>0</v>
      </c>
      <c r="O10" s="12">
        <v>0</v>
      </c>
      <c r="P10" s="23">
        <v>0</v>
      </c>
      <c r="Q10" s="12">
        <v>0</v>
      </c>
      <c r="R10" s="12">
        <v>0</v>
      </c>
      <c r="S10" s="13">
        <v>0</v>
      </c>
    </row>
    <row r="11" spans="1:22" ht="15.75" x14ac:dyDescent="0.25">
      <c r="A11" s="214" t="s">
        <v>15</v>
      </c>
      <c r="B11" s="11">
        <v>0</v>
      </c>
      <c r="C11" s="12">
        <v>0</v>
      </c>
      <c r="D11" s="12">
        <v>0</v>
      </c>
      <c r="E11" s="12">
        <v>0</v>
      </c>
      <c r="F11" s="12">
        <v>0</v>
      </c>
      <c r="G11" s="23">
        <v>0</v>
      </c>
      <c r="H11" s="12">
        <v>0</v>
      </c>
      <c r="I11" s="12">
        <v>0</v>
      </c>
      <c r="J11" s="13">
        <v>0</v>
      </c>
      <c r="K11" s="14">
        <v>159</v>
      </c>
      <c r="L11" s="12">
        <v>140</v>
      </c>
      <c r="M11" s="12">
        <v>5</v>
      </c>
      <c r="N11" s="12">
        <v>104</v>
      </c>
      <c r="O11" s="12">
        <v>101</v>
      </c>
      <c r="P11" s="23">
        <v>3</v>
      </c>
      <c r="Q11" s="12">
        <v>0</v>
      </c>
      <c r="R11" s="12">
        <v>93</v>
      </c>
      <c r="S11" s="13">
        <v>4</v>
      </c>
    </row>
    <row r="12" spans="1:22" ht="15.75" x14ac:dyDescent="0.25">
      <c r="A12" s="214" t="s">
        <v>16</v>
      </c>
      <c r="B12" s="11">
        <v>175</v>
      </c>
      <c r="C12" s="12">
        <v>131</v>
      </c>
      <c r="D12" s="12">
        <v>20</v>
      </c>
      <c r="E12" s="12">
        <v>35</v>
      </c>
      <c r="F12" s="12">
        <v>35</v>
      </c>
      <c r="G12" s="23">
        <v>0</v>
      </c>
      <c r="H12" s="12">
        <v>0</v>
      </c>
      <c r="I12" s="12">
        <v>23</v>
      </c>
      <c r="J12" s="13">
        <v>2</v>
      </c>
      <c r="K12" s="14">
        <v>0</v>
      </c>
      <c r="L12" s="12">
        <v>0</v>
      </c>
      <c r="M12" s="12">
        <v>0</v>
      </c>
      <c r="N12" s="12">
        <v>0</v>
      </c>
      <c r="O12" s="12">
        <v>0</v>
      </c>
      <c r="P12" s="23">
        <v>0</v>
      </c>
      <c r="Q12" s="12">
        <v>0</v>
      </c>
      <c r="R12" s="12">
        <v>0</v>
      </c>
      <c r="S12" s="13">
        <v>0</v>
      </c>
    </row>
    <row r="13" spans="1:22" ht="15.75" x14ac:dyDescent="0.25">
      <c r="A13" s="214" t="s">
        <v>17</v>
      </c>
      <c r="B13" s="11">
        <v>69</v>
      </c>
      <c r="C13" s="12">
        <v>62</v>
      </c>
      <c r="D13" s="12">
        <v>5</v>
      </c>
      <c r="E13" s="12">
        <v>35</v>
      </c>
      <c r="F13" s="12">
        <v>35</v>
      </c>
      <c r="G13" s="23">
        <v>0</v>
      </c>
      <c r="H13" s="12">
        <v>0</v>
      </c>
      <c r="I13" s="12">
        <v>29</v>
      </c>
      <c r="J13" s="13">
        <v>3</v>
      </c>
      <c r="K13" s="14">
        <v>0</v>
      </c>
      <c r="L13" s="12">
        <v>0</v>
      </c>
      <c r="M13" s="12">
        <v>0</v>
      </c>
      <c r="N13" s="12">
        <v>0</v>
      </c>
      <c r="O13" s="12">
        <v>0</v>
      </c>
      <c r="P13" s="23">
        <v>0</v>
      </c>
      <c r="Q13" s="12">
        <v>0</v>
      </c>
      <c r="R13" s="12">
        <v>0</v>
      </c>
      <c r="S13" s="13">
        <v>0</v>
      </c>
    </row>
    <row r="14" spans="1:22" ht="15.75" x14ac:dyDescent="0.25">
      <c r="A14" s="227" t="s">
        <v>18</v>
      </c>
      <c r="B14" s="11">
        <v>0</v>
      </c>
      <c r="C14" s="12">
        <v>0</v>
      </c>
      <c r="D14" s="12">
        <v>0</v>
      </c>
      <c r="E14" s="12">
        <v>0</v>
      </c>
      <c r="F14" s="12">
        <v>0</v>
      </c>
      <c r="G14" s="23">
        <v>0</v>
      </c>
      <c r="H14" s="12">
        <v>0</v>
      </c>
      <c r="I14" s="12">
        <v>0</v>
      </c>
      <c r="J14" s="13">
        <v>0</v>
      </c>
      <c r="K14" s="14">
        <v>0</v>
      </c>
      <c r="L14" s="12">
        <v>0</v>
      </c>
      <c r="M14" s="12">
        <v>0</v>
      </c>
      <c r="N14" s="12">
        <v>0</v>
      </c>
      <c r="O14" s="12">
        <v>0</v>
      </c>
      <c r="P14" s="23">
        <v>0</v>
      </c>
      <c r="Q14" s="12">
        <v>0</v>
      </c>
      <c r="R14" s="12">
        <v>0</v>
      </c>
      <c r="S14" s="13">
        <v>0</v>
      </c>
    </row>
    <row r="15" spans="1:22" ht="15.75" x14ac:dyDescent="0.25">
      <c r="A15" s="214" t="s">
        <v>19</v>
      </c>
      <c r="B15" s="11">
        <v>0</v>
      </c>
      <c r="C15" s="12">
        <v>0</v>
      </c>
      <c r="D15" s="12">
        <v>0</v>
      </c>
      <c r="E15" s="12">
        <v>0</v>
      </c>
      <c r="F15" s="12">
        <v>0</v>
      </c>
      <c r="G15" s="23">
        <v>0</v>
      </c>
      <c r="H15" s="12">
        <v>0</v>
      </c>
      <c r="I15" s="12">
        <v>0</v>
      </c>
      <c r="J15" s="13">
        <v>0</v>
      </c>
      <c r="K15" s="14">
        <v>0</v>
      </c>
      <c r="L15" s="12">
        <v>0</v>
      </c>
      <c r="M15" s="12">
        <v>0</v>
      </c>
      <c r="N15" s="12">
        <v>0</v>
      </c>
      <c r="O15" s="12">
        <v>0</v>
      </c>
      <c r="P15" s="23">
        <v>0</v>
      </c>
      <c r="Q15" s="12">
        <v>0</v>
      </c>
      <c r="R15" s="12">
        <v>0</v>
      </c>
      <c r="S15" s="13">
        <v>0</v>
      </c>
    </row>
    <row r="16" spans="1:22" ht="15.75" x14ac:dyDescent="0.25">
      <c r="A16" s="214" t="s">
        <v>20</v>
      </c>
      <c r="B16" s="11">
        <v>57</v>
      </c>
      <c r="C16" s="12">
        <v>49</v>
      </c>
      <c r="D16" s="12">
        <v>11</v>
      </c>
      <c r="E16" s="12">
        <v>44</v>
      </c>
      <c r="F16" s="12">
        <v>44</v>
      </c>
      <c r="G16" s="23">
        <v>0</v>
      </c>
      <c r="H16" s="12">
        <v>0</v>
      </c>
      <c r="I16" s="12">
        <v>37</v>
      </c>
      <c r="J16" s="13">
        <v>5</v>
      </c>
      <c r="K16" s="14">
        <v>0</v>
      </c>
      <c r="L16" s="12">
        <v>0</v>
      </c>
      <c r="M16" s="12">
        <v>0</v>
      </c>
      <c r="N16" s="12">
        <v>0</v>
      </c>
      <c r="O16" s="12">
        <v>0</v>
      </c>
      <c r="P16" s="23">
        <v>0</v>
      </c>
      <c r="Q16" s="12">
        <v>0</v>
      </c>
      <c r="R16" s="12">
        <v>0</v>
      </c>
      <c r="S16" s="13">
        <v>0</v>
      </c>
    </row>
    <row r="17" spans="1:22" ht="15.75" x14ac:dyDescent="0.25">
      <c r="A17" s="214" t="s">
        <v>21</v>
      </c>
      <c r="B17" s="11">
        <v>1719</v>
      </c>
      <c r="C17" s="12">
        <v>1256</v>
      </c>
      <c r="D17" s="12">
        <v>338</v>
      </c>
      <c r="E17" s="12">
        <v>761</v>
      </c>
      <c r="F17" s="12">
        <v>742</v>
      </c>
      <c r="G17" s="23">
        <v>17</v>
      </c>
      <c r="H17" s="12">
        <v>2</v>
      </c>
      <c r="I17" s="12">
        <v>536</v>
      </c>
      <c r="J17" s="13">
        <v>98</v>
      </c>
      <c r="K17" s="14">
        <v>211</v>
      </c>
      <c r="L17" s="12">
        <v>189</v>
      </c>
      <c r="M17" s="12">
        <v>7</v>
      </c>
      <c r="N17" s="12">
        <v>81</v>
      </c>
      <c r="O17" s="12">
        <v>81</v>
      </c>
      <c r="P17" s="23">
        <v>0</v>
      </c>
      <c r="Q17" s="12">
        <v>0</v>
      </c>
      <c r="R17" s="12">
        <v>71</v>
      </c>
      <c r="S17" s="13">
        <v>1</v>
      </c>
    </row>
    <row r="18" spans="1:22" ht="15.75" x14ac:dyDescent="0.25">
      <c r="A18" s="214" t="s">
        <v>22</v>
      </c>
      <c r="B18" s="11">
        <v>1105</v>
      </c>
      <c r="C18" s="12">
        <v>769</v>
      </c>
      <c r="D18" s="12">
        <v>213</v>
      </c>
      <c r="E18" s="12">
        <v>683</v>
      </c>
      <c r="F18" s="12">
        <v>667</v>
      </c>
      <c r="G18" s="23">
        <v>16</v>
      </c>
      <c r="H18" s="12">
        <v>0</v>
      </c>
      <c r="I18" s="12">
        <v>459</v>
      </c>
      <c r="J18" s="13">
        <v>98</v>
      </c>
      <c r="K18" s="14">
        <v>0</v>
      </c>
      <c r="L18" s="12">
        <v>0</v>
      </c>
      <c r="M18" s="12">
        <v>0</v>
      </c>
      <c r="N18" s="12">
        <v>0</v>
      </c>
      <c r="O18" s="12">
        <v>0</v>
      </c>
      <c r="P18" s="23">
        <v>0</v>
      </c>
      <c r="Q18" s="12">
        <v>0</v>
      </c>
      <c r="R18" s="12">
        <v>0</v>
      </c>
      <c r="S18" s="13">
        <v>0</v>
      </c>
    </row>
    <row r="19" spans="1:22" ht="15.75" x14ac:dyDescent="0.25">
      <c r="A19" s="214" t="s">
        <v>23</v>
      </c>
      <c r="B19" s="11">
        <v>564</v>
      </c>
      <c r="C19" s="12">
        <v>141</v>
      </c>
      <c r="D19" s="12">
        <v>295</v>
      </c>
      <c r="E19" s="12">
        <v>385</v>
      </c>
      <c r="F19" s="12">
        <v>45</v>
      </c>
      <c r="G19" s="23">
        <v>340</v>
      </c>
      <c r="H19" s="12">
        <v>0</v>
      </c>
      <c r="I19" s="12">
        <v>98</v>
      </c>
      <c r="J19" s="13">
        <v>154</v>
      </c>
      <c r="K19" s="14">
        <v>8</v>
      </c>
      <c r="L19" s="12">
        <v>4</v>
      </c>
      <c r="M19" s="12">
        <v>1</v>
      </c>
      <c r="N19" s="12">
        <v>5</v>
      </c>
      <c r="O19" s="12">
        <v>1</v>
      </c>
      <c r="P19" s="23">
        <v>4</v>
      </c>
      <c r="Q19" s="12">
        <v>0</v>
      </c>
      <c r="R19" s="12">
        <v>2</v>
      </c>
      <c r="S19" s="13">
        <v>1</v>
      </c>
    </row>
    <row r="20" spans="1:22" ht="15.75" x14ac:dyDescent="0.25">
      <c r="A20" s="214" t="s">
        <v>24</v>
      </c>
      <c r="B20" s="11">
        <v>966</v>
      </c>
      <c r="C20" s="12">
        <v>810</v>
      </c>
      <c r="D20" s="12">
        <v>79</v>
      </c>
      <c r="E20" s="12">
        <v>490</v>
      </c>
      <c r="F20" s="12">
        <v>473</v>
      </c>
      <c r="G20" s="23">
        <v>0</v>
      </c>
      <c r="H20" s="12">
        <v>17</v>
      </c>
      <c r="I20" s="12">
        <v>398</v>
      </c>
      <c r="J20" s="13">
        <v>22</v>
      </c>
      <c r="K20" s="14">
        <v>1025</v>
      </c>
      <c r="L20" s="12">
        <v>826</v>
      </c>
      <c r="M20" s="12">
        <v>24</v>
      </c>
      <c r="N20" s="12">
        <v>278</v>
      </c>
      <c r="O20" s="12">
        <v>278</v>
      </c>
      <c r="P20" s="23">
        <v>0</v>
      </c>
      <c r="Q20" s="12">
        <v>0</v>
      </c>
      <c r="R20" s="12">
        <v>214</v>
      </c>
      <c r="S20" s="13">
        <v>4</v>
      </c>
    </row>
    <row r="21" spans="1:22" ht="15.75" x14ac:dyDescent="0.25">
      <c r="A21" s="214" t="s">
        <v>25</v>
      </c>
      <c r="B21" s="11">
        <v>2180</v>
      </c>
      <c r="C21" s="12">
        <v>1272</v>
      </c>
      <c r="D21" s="12">
        <v>1042</v>
      </c>
      <c r="E21" s="12">
        <v>1330</v>
      </c>
      <c r="F21" s="12">
        <v>1072</v>
      </c>
      <c r="G21" s="23">
        <v>258</v>
      </c>
      <c r="H21" s="12">
        <v>0</v>
      </c>
      <c r="I21" s="12">
        <v>705</v>
      </c>
      <c r="J21" s="13">
        <v>685</v>
      </c>
      <c r="K21" s="14">
        <v>46</v>
      </c>
      <c r="L21" s="12">
        <v>30</v>
      </c>
      <c r="M21" s="12">
        <v>7</v>
      </c>
      <c r="N21" s="12">
        <v>20</v>
      </c>
      <c r="O21" s="12">
        <v>18</v>
      </c>
      <c r="P21" s="23">
        <v>2</v>
      </c>
      <c r="Q21" s="12">
        <v>0</v>
      </c>
      <c r="R21" s="12">
        <v>11</v>
      </c>
      <c r="S21" s="13">
        <v>3</v>
      </c>
    </row>
    <row r="22" spans="1:22" ht="15.75" x14ac:dyDescent="0.25">
      <c r="A22" s="214" t="s">
        <v>26</v>
      </c>
      <c r="B22" s="11">
        <v>445</v>
      </c>
      <c r="C22" s="12">
        <v>269</v>
      </c>
      <c r="D22" s="12">
        <v>54</v>
      </c>
      <c r="E22" s="12">
        <v>297</v>
      </c>
      <c r="F22" s="12">
        <v>202</v>
      </c>
      <c r="G22" s="23">
        <v>0</v>
      </c>
      <c r="H22" s="12">
        <v>95</v>
      </c>
      <c r="I22" s="12">
        <v>161</v>
      </c>
      <c r="J22" s="13">
        <v>23</v>
      </c>
      <c r="K22" s="14">
        <v>219</v>
      </c>
      <c r="L22" s="12">
        <v>114</v>
      </c>
      <c r="M22" s="12">
        <v>8</v>
      </c>
      <c r="N22" s="12">
        <v>90</v>
      </c>
      <c r="O22" s="12">
        <v>87</v>
      </c>
      <c r="P22" s="23">
        <v>0</v>
      </c>
      <c r="Q22" s="12">
        <v>3</v>
      </c>
      <c r="R22" s="12">
        <v>37</v>
      </c>
      <c r="S22" s="13">
        <v>1</v>
      </c>
    </row>
    <row r="23" spans="1:22" ht="15.75" x14ac:dyDescent="0.25">
      <c r="A23" s="214" t="s">
        <v>27</v>
      </c>
      <c r="B23" s="11">
        <v>517</v>
      </c>
      <c r="C23" s="12">
        <v>375</v>
      </c>
      <c r="D23" s="12">
        <v>175</v>
      </c>
      <c r="E23" s="12">
        <v>263</v>
      </c>
      <c r="F23" s="12">
        <v>230</v>
      </c>
      <c r="G23" s="23">
        <v>33</v>
      </c>
      <c r="H23" s="12">
        <v>0</v>
      </c>
      <c r="I23" s="12">
        <v>198</v>
      </c>
      <c r="J23" s="13">
        <v>65</v>
      </c>
      <c r="K23" s="14">
        <v>440</v>
      </c>
      <c r="L23" s="12">
        <v>351</v>
      </c>
      <c r="M23" s="12">
        <v>39</v>
      </c>
      <c r="N23" s="12">
        <v>216</v>
      </c>
      <c r="O23" s="12">
        <v>209</v>
      </c>
      <c r="P23" s="23">
        <v>7</v>
      </c>
      <c r="Q23" s="12">
        <v>0</v>
      </c>
      <c r="R23" s="12">
        <v>169</v>
      </c>
      <c r="S23" s="13">
        <v>22</v>
      </c>
    </row>
    <row r="24" spans="1:22" ht="16.5" customHeight="1" thickBot="1" x14ac:dyDescent="0.3">
      <c r="A24" s="228" t="s">
        <v>28</v>
      </c>
      <c r="B24" s="216">
        <v>62</v>
      </c>
      <c r="C24" s="217">
        <v>15</v>
      </c>
      <c r="D24" s="217">
        <v>57</v>
      </c>
      <c r="E24" s="217">
        <v>14</v>
      </c>
      <c r="F24" s="217">
        <v>14</v>
      </c>
      <c r="G24" s="218">
        <v>0</v>
      </c>
      <c r="H24" s="217">
        <v>0</v>
      </c>
      <c r="I24" s="217">
        <v>7</v>
      </c>
      <c r="J24" s="219">
        <v>10</v>
      </c>
      <c r="K24" s="220">
        <v>0</v>
      </c>
      <c r="L24" s="217">
        <v>0</v>
      </c>
      <c r="M24" s="217">
        <v>0</v>
      </c>
      <c r="N24" s="217">
        <v>0</v>
      </c>
      <c r="O24" s="217">
        <v>0</v>
      </c>
      <c r="P24" s="218">
        <v>0</v>
      </c>
      <c r="Q24" s="217">
        <v>0</v>
      </c>
      <c r="R24" s="217">
        <v>0</v>
      </c>
      <c r="S24" s="219">
        <v>0</v>
      </c>
    </row>
    <row r="25" spans="1:22" ht="16.5" thickBot="1" x14ac:dyDescent="0.3">
      <c r="A25" s="221" t="s">
        <v>5</v>
      </c>
      <c r="B25" s="222">
        <f t="shared" ref="B25:S25" si="0">SUM(B7:B24)</f>
        <v>8058</v>
      </c>
      <c r="C25" s="223">
        <f t="shared" si="0"/>
        <v>5295</v>
      </c>
      <c r="D25" s="223">
        <f t="shared" si="0"/>
        <v>2325</v>
      </c>
      <c r="E25" s="223">
        <f t="shared" si="0"/>
        <v>4453</v>
      </c>
      <c r="F25" s="223">
        <f t="shared" si="0"/>
        <v>3630</v>
      </c>
      <c r="G25" s="223">
        <f t="shared" si="0"/>
        <v>706</v>
      </c>
      <c r="H25" s="223">
        <f t="shared" si="0"/>
        <v>117</v>
      </c>
      <c r="I25" s="223">
        <f t="shared" si="0"/>
        <v>2741</v>
      </c>
      <c r="J25" s="224">
        <f t="shared" si="0"/>
        <v>1178</v>
      </c>
      <c r="K25" s="225">
        <f t="shared" si="0"/>
        <v>2220</v>
      </c>
      <c r="L25" s="223">
        <f t="shared" si="0"/>
        <v>1721</v>
      </c>
      <c r="M25" s="223">
        <f t="shared" si="0"/>
        <v>98</v>
      </c>
      <c r="N25" s="223">
        <f t="shared" si="0"/>
        <v>884</v>
      </c>
      <c r="O25" s="223">
        <f t="shared" si="0"/>
        <v>819</v>
      </c>
      <c r="P25" s="223">
        <f t="shared" si="0"/>
        <v>25</v>
      </c>
      <c r="Q25" s="226">
        <f t="shared" si="0"/>
        <v>40</v>
      </c>
      <c r="R25" s="223">
        <f t="shared" si="0"/>
        <v>648</v>
      </c>
      <c r="S25" s="224">
        <f t="shared" si="0"/>
        <v>38</v>
      </c>
      <c r="U25" s="184"/>
      <c r="V25" s="184"/>
    </row>
    <row r="26" spans="1:22" x14ac:dyDescent="0.25">
      <c r="B26" s="184"/>
    </row>
    <row r="27" spans="1:22" ht="15.75" x14ac:dyDescent="0.25">
      <c r="A27" s="21" t="s">
        <v>29</v>
      </c>
      <c r="B27" s="184"/>
      <c r="C27" s="184"/>
      <c r="D27" s="184"/>
      <c r="E27" s="184"/>
      <c r="F27" s="184"/>
      <c r="G27" s="184"/>
      <c r="H27" s="184"/>
      <c r="I27" s="184"/>
      <c r="J27" s="184"/>
      <c r="K27" s="184"/>
      <c r="L27" s="184"/>
      <c r="M27" s="184"/>
      <c r="N27" s="184"/>
      <c r="O27" s="184"/>
      <c r="P27" s="184"/>
      <c r="Q27" s="184"/>
      <c r="R27" s="184"/>
      <c r="S27" s="184"/>
    </row>
    <row r="28" spans="1:22" ht="15.75" x14ac:dyDescent="0.25">
      <c r="A28" s="21" t="s">
        <v>30</v>
      </c>
    </row>
    <row r="29" spans="1:22" ht="15.75" x14ac:dyDescent="0.25">
      <c r="A29" s="21" t="s">
        <v>31</v>
      </c>
    </row>
  </sheetData>
  <mergeCells count="15">
    <mergeCell ref="A3:A6"/>
    <mergeCell ref="B3:J3"/>
    <mergeCell ref="K3:S3"/>
    <mergeCell ref="B4:D4"/>
    <mergeCell ref="E4:J4"/>
    <mergeCell ref="K4:M4"/>
    <mergeCell ref="N4:S4"/>
    <mergeCell ref="B5:B6"/>
    <mergeCell ref="C5:D5"/>
    <mergeCell ref="E5:E6"/>
    <mergeCell ref="F5:J5"/>
    <mergeCell ref="K5:K6"/>
    <mergeCell ref="L5:M5"/>
    <mergeCell ref="N5:N6"/>
    <mergeCell ref="O5:S5"/>
  </mergeCells>
  <conditionalFormatting sqref="B26:S27 B25:P25 R25:S25">
    <cfRule type="duplicateValues" dxfId="10" priority="1"/>
  </conditionalFormatting>
  <pageMargins left="0.70866141732283472" right="0.70866141732283472" top="0.78740157480314965" bottom="0.78740157480314965" header="0.31496062992125984" footer="0.31496062992125984"/>
  <pageSetup paperSize="9" scale="7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0"/>
  <sheetViews>
    <sheetView workbookViewId="0">
      <selection activeCell="X20" sqref="X20"/>
    </sheetView>
  </sheetViews>
  <sheetFormatPr defaultRowHeight="15" x14ac:dyDescent="0.25"/>
  <cols>
    <col min="1" max="1" width="11.140625" customWidth="1"/>
  </cols>
  <sheetData>
    <row r="1" spans="1:22" ht="15.75" x14ac:dyDescent="0.25">
      <c r="A1" s="1" t="s">
        <v>95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22" ht="15.75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2" ht="15.75" x14ac:dyDescent="0.25">
      <c r="A3" s="313" t="s">
        <v>0</v>
      </c>
      <c r="B3" s="300" t="s">
        <v>1</v>
      </c>
      <c r="C3" s="301"/>
      <c r="D3" s="301"/>
      <c r="E3" s="301"/>
      <c r="F3" s="301"/>
      <c r="G3" s="301"/>
      <c r="H3" s="301"/>
      <c r="I3" s="301"/>
      <c r="J3" s="304"/>
      <c r="K3" s="301" t="s">
        <v>2</v>
      </c>
      <c r="L3" s="301"/>
      <c r="M3" s="301"/>
      <c r="N3" s="301"/>
      <c r="O3" s="301"/>
      <c r="P3" s="301"/>
      <c r="Q3" s="301"/>
      <c r="R3" s="301"/>
      <c r="S3" s="302"/>
    </row>
    <row r="4" spans="1:22" ht="15.75" x14ac:dyDescent="0.25">
      <c r="A4" s="314"/>
      <c r="B4" s="300" t="s">
        <v>3</v>
      </c>
      <c r="C4" s="301"/>
      <c r="D4" s="302"/>
      <c r="E4" s="303" t="s">
        <v>4</v>
      </c>
      <c r="F4" s="301"/>
      <c r="G4" s="301"/>
      <c r="H4" s="301"/>
      <c r="I4" s="301"/>
      <c r="J4" s="304"/>
      <c r="K4" s="300" t="s">
        <v>3</v>
      </c>
      <c r="L4" s="301"/>
      <c r="M4" s="302"/>
      <c r="N4" s="303" t="s">
        <v>4</v>
      </c>
      <c r="O4" s="301"/>
      <c r="P4" s="301"/>
      <c r="Q4" s="301"/>
      <c r="R4" s="301"/>
      <c r="S4" s="302"/>
    </row>
    <row r="5" spans="1:22" ht="15.75" x14ac:dyDescent="0.25">
      <c r="A5" s="314"/>
      <c r="B5" s="305" t="s">
        <v>5</v>
      </c>
      <c r="C5" s="307" t="s">
        <v>6</v>
      </c>
      <c r="D5" s="308"/>
      <c r="E5" s="309" t="s">
        <v>5</v>
      </c>
      <c r="F5" s="307" t="s">
        <v>6</v>
      </c>
      <c r="G5" s="311"/>
      <c r="H5" s="311"/>
      <c r="I5" s="311"/>
      <c r="J5" s="312"/>
      <c r="K5" s="305" t="s">
        <v>5</v>
      </c>
      <c r="L5" s="307" t="s">
        <v>6</v>
      </c>
      <c r="M5" s="308"/>
      <c r="N5" s="309" t="s">
        <v>5</v>
      </c>
      <c r="O5" s="307" t="s">
        <v>6</v>
      </c>
      <c r="P5" s="311"/>
      <c r="Q5" s="311"/>
      <c r="R5" s="311"/>
      <c r="S5" s="308"/>
    </row>
    <row r="6" spans="1:22" ht="16.5" thickBot="1" x14ac:dyDescent="0.3">
      <c r="A6" s="315"/>
      <c r="B6" s="306"/>
      <c r="C6" s="3" t="s">
        <v>7</v>
      </c>
      <c r="D6" s="3" t="s">
        <v>8</v>
      </c>
      <c r="E6" s="310"/>
      <c r="F6" s="3" t="s">
        <v>9</v>
      </c>
      <c r="G6" s="3" t="s">
        <v>10</v>
      </c>
      <c r="H6" s="3" t="s">
        <v>92</v>
      </c>
      <c r="I6" s="3" t="s">
        <v>7</v>
      </c>
      <c r="J6" s="4" t="s">
        <v>8</v>
      </c>
      <c r="K6" s="306"/>
      <c r="L6" s="3" t="s">
        <v>7</v>
      </c>
      <c r="M6" s="3" t="s">
        <v>8</v>
      </c>
      <c r="N6" s="310"/>
      <c r="O6" s="3" t="s">
        <v>9</v>
      </c>
      <c r="P6" s="3" t="s">
        <v>10</v>
      </c>
      <c r="Q6" s="3" t="s">
        <v>92</v>
      </c>
      <c r="R6" s="3" t="s">
        <v>7</v>
      </c>
      <c r="S6" s="3" t="s">
        <v>8</v>
      </c>
    </row>
    <row r="7" spans="1:22" ht="15.75" x14ac:dyDescent="0.25">
      <c r="A7" s="5" t="s">
        <v>11</v>
      </c>
      <c r="B7" s="6">
        <v>15</v>
      </c>
      <c r="C7" s="7">
        <v>1</v>
      </c>
      <c r="D7" s="7">
        <v>2</v>
      </c>
      <c r="E7" s="7">
        <v>13</v>
      </c>
      <c r="F7" s="7">
        <v>13</v>
      </c>
      <c r="G7" s="22">
        <v>0</v>
      </c>
      <c r="H7" s="7">
        <v>0</v>
      </c>
      <c r="I7" s="7">
        <v>1</v>
      </c>
      <c r="J7" s="8">
        <v>2</v>
      </c>
      <c r="K7" s="9">
        <v>0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7">
        <v>0</v>
      </c>
      <c r="R7" s="7">
        <v>0</v>
      </c>
      <c r="S7" s="7">
        <v>0</v>
      </c>
      <c r="U7" s="184"/>
      <c r="V7" s="184"/>
    </row>
    <row r="8" spans="1:22" ht="15.75" x14ac:dyDescent="0.25">
      <c r="A8" s="10" t="s">
        <v>12</v>
      </c>
      <c r="B8" s="11">
        <v>0</v>
      </c>
      <c r="C8" s="12">
        <v>0</v>
      </c>
      <c r="D8" s="12">
        <v>0</v>
      </c>
      <c r="E8" s="12">
        <v>0</v>
      </c>
      <c r="F8" s="12">
        <v>0</v>
      </c>
      <c r="G8" s="23">
        <v>0</v>
      </c>
      <c r="H8" s="12">
        <v>0</v>
      </c>
      <c r="I8" s="12">
        <v>0</v>
      </c>
      <c r="J8" s="13">
        <v>0</v>
      </c>
      <c r="K8" s="14">
        <v>0</v>
      </c>
      <c r="L8" s="12">
        <v>0</v>
      </c>
      <c r="M8" s="12">
        <v>0</v>
      </c>
      <c r="N8" s="12">
        <v>0</v>
      </c>
      <c r="O8" s="12">
        <v>0</v>
      </c>
      <c r="P8" s="12">
        <v>0</v>
      </c>
      <c r="Q8" s="12">
        <v>0</v>
      </c>
      <c r="R8" s="12">
        <v>0</v>
      </c>
      <c r="S8" s="12">
        <v>0</v>
      </c>
    </row>
    <row r="9" spans="1:22" ht="15.75" x14ac:dyDescent="0.25">
      <c r="A9" s="10" t="s">
        <v>13</v>
      </c>
      <c r="B9" s="11">
        <v>0</v>
      </c>
      <c r="C9" s="12">
        <v>0</v>
      </c>
      <c r="D9" s="12">
        <v>0</v>
      </c>
      <c r="E9" s="12">
        <v>0</v>
      </c>
      <c r="F9" s="12">
        <v>0</v>
      </c>
      <c r="G9" s="23">
        <v>0</v>
      </c>
      <c r="H9" s="12">
        <v>0</v>
      </c>
      <c r="I9" s="12">
        <v>0</v>
      </c>
      <c r="J9" s="13">
        <v>0</v>
      </c>
      <c r="K9" s="14">
        <v>0</v>
      </c>
      <c r="L9" s="12">
        <v>0</v>
      </c>
      <c r="M9" s="12">
        <v>0</v>
      </c>
      <c r="N9" s="12">
        <v>0</v>
      </c>
      <c r="O9" s="12">
        <v>0</v>
      </c>
      <c r="P9" s="12">
        <v>0</v>
      </c>
      <c r="Q9" s="12">
        <v>0</v>
      </c>
      <c r="R9" s="12">
        <v>0</v>
      </c>
      <c r="S9" s="12">
        <v>0</v>
      </c>
    </row>
    <row r="10" spans="1:22" ht="15.75" x14ac:dyDescent="0.25">
      <c r="A10" s="10" t="s">
        <v>14</v>
      </c>
      <c r="B10" s="11">
        <v>2674</v>
      </c>
      <c r="C10" s="12">
        <v>1470</v>
      </c>
      <c r="D10" s="12">
        <v>155</v>
      </c>
      <c r="E10" s="12">
        <v>674</v>
      </c>
      <c r="F10" s="12">
        <v>622</v>
      </c>
      <c r="G10" s="23">
        <v>51</v>
      </c>
      <c r="H10" s="12">
        <v>1</v>
      </c>
      <c r="I10" s="12">
        <v>296</v>
      </c>
      <c r="J10" s="13">
        <v>18</v>
      </c>
      <c r="K10" s="14">
        <v>0</v>
      </c>
      <c r="L10" s="12">
        <v>0</v>
      </c>
      <c r="M10" s="12">
        <v>0</v>
      </c>
      <c r="N10" s="12">
        <v>0</v>
      </c>
      <c r="O10" s="12">
        <v>0</v>
      </c>
      <c r="P10" s="12">
        <v>0</v>
      </c>
      <c r="Q10" s="12">
        <v>0</v>
      </c>
      <c r="R10" s="12">
        <v>0</v>
      </c>
      <c r="S10" s="12">
        <v>0</v>
      </c>
    </row>
    <row r="11" spans="1:22" ht="15.75" x14ac:dyDescent="0.25">
      <c r="A11" s="10" t="s">
        <v>15</v>
      </c>
      <c r="B11" s="11">
        <v>5412</v>
      </c>
      <c r="C11" s="12">
        <v>3488</v>
      </c>
      <c r="D11" s="12">
        <v>2313</v>
      </c>
      <c r="E11" s="12">
        <v>1336</v>
      </c>
      <c r="F11" s="12">
        <v>856</v>
      </c>
      <c r="G11" s="23">
        <v>480</v>
      </c>
      <c r="H11" s="12">
        <v>0</v>
      </c>
      <c r="I11" s="12">
        <v>891</v>
      </c>
      <c r="J11" s="13">
        <v>413</v>
      </c>
      <c r="K11" s="14">
        <v>0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  <c r="Q11" s="12">
        <v>0</v>
      </c>
      <c r="R11" s="12">
        <v>0</v>
      </c>
      <c r="S11" s="12">
        <v>0</v>
      </c>
    </row>
    <row r="12" spans="1:22" ht="15.75" x14ac:dyDescent="0.25">
      <c r="A12" s="10" t="s">
        <v>16</v>
      </c>
      <c r="B12" s="11">
        <v>2725</v>
      </c>
      <c r="C12" s="12">
        <v>1748</v>
      </c>
      <c r="D12" s="12">
        <v>1120</v>
      </c>
      <c r="E12" s="12">
        <v>429</v>
      </c>
      <c r="F12" s="12">
        <v>429</v>
      </c>
      <c r="G12" s="23">
        <v>0</v>
      </c>
      <c r="H12" s="12">
        <v>0</v>
      </c>
      <c r="I12" s="12">
        <v>251</v>
      </c>
      <c r="J12" s="13">
        <v>194</v>
      </c>
      <c r="K12" s="14">
        <v>0</v>
      </c>
      <c r="L12" s="12">
        <v>0</v>
      </c>
      <c r="M12" s="12">
        <v>0</v>
      </c>
      <c r="N12" s="12">
        <v>0</v>
      </c>
      <c r="O12" s="12">
        <v>0</v>
      </c>
      <c r="P12" s="12">
        <v>0</v>
      </c>
      <c r="Q12" s="12">
        <v>0</v>
      </c>
      <c r="R12" s="12">
        <v>0</v>
      </c>
      <c r="S12" s="12">
        <v>0</v>
      </c>
    </row>
    <row r="13" spans="1:22" ht="15.75" x14ac:dyDescent="0.25">
      <c r="A13" s="10" t="s">
        <v>17</v>
      </c>
      <c r="B13" s="11">
        <v>2988</v>
      </c>
      <c r="C13" s="12">
        <v>1900</v>
      </c>
      <c r="D13" s="12">
        <v>1119</v>
      </c>
      <c r="E13" s="12">
        <v>524</v>
      </c>
      <c r="F13" s="12">
        <v>466</v>
      </c>
      <c r="G13" s="23">
        <v>58</v>
      </c>
      <c r="H13" s="12">
        <v>0</v>
      </c>
      <c r="I13" s="12">
        <v>287</v>
      </c>
      <c r="J13" s="13">
        <v>202</v>
      </c>
      <c r="K13" s="14">
        <v>0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2">
        <v>0</v>
      </c>
      <c r="S13" s="12">
        <v>0</v>
      </c>
    </row>
    <row r="14" spans="1:22" ht="15.75" x14ac:dyDescent="0.25">
      <c r="A14" s="24" t="s">
        <v>18</v>
      </c>
      <c r="B14" s="11">
        <v>2946</v>
      </c>
      <c r="C14" s="12">
        <v>1973</v>
      </c>
      <c r="D14" s="12">
        <v>820</v>
      </c>
      <c r="E14" s="12">
        <v>750</v>
      </c>
      <c r="F14" s="12">
        <v>746</v>
      </c>
      <c r="G14" s="23">
        <v>4</v>
      </c>
      <c r="H14" s="12">
        <v>0</v>
      </c>
      <c r="I14" s="12">
        <v>469</v>
      </c>
      <c r="J14" s="13">
        <v>257</v>
      </c>
      <c r="K14" s="14">
        <v>0</v>
      </c>
      <c r="L14" s="12">
        <v>0</v>
      </c>
      <c r="M14" s="12">
        <v>0</v>
      </c>
      <c r="N14" s="12">
        <v>0</v>
      </c>
      <c r="O14" s="12">
        <v>0</v>
      </c>
      <c r="P14" s="12">
        <v>0</v>
      </c>
      <c r="Q14" s="12">
        <v>0</v>
      </c>
      <c r="R14" s="12">
        <v>0</v>
      </c>
      <c r="S14" s="12">
        <v>0</v>
      </c>
    </row>
    <row r="15" spans="1:22" ht="15.75" x14ac:dyDescent="0.25">
      <c r="A15" s="10" t="s">
        <v>19</v>
      </c>
      <c r="B15" s="11">
        <v>3346</v>
      </c>
      <c r="C15" s="12">
        <v>1995</v>
      </c>
      <c r="D15" s="12">
        <v>1395</v>
      </c>
      <c r="E15" s="12">
        <v>691</v>
      </c>
      <c r="F15" s="12">
        <v>691</v>
      </c>
      <c r="G15" s="23">
        <v>0</v>
      </c>
      <c r="H15" s="12">
        <v>0</v>
      </c>
      <c r="I15" s="12">
        <v>388</v>
      </c>
      <c r="J15" s="13">
        <v>286</v>
      </c>
      <c r="K15" s="14">
        <v>0</v>
      </c>
      <c r="L15" s="12">
        <v>0</v>
      </c>
      <c r="M15" s="12">
        <v>0</v>
      </c>
      <c r="N15" s="12">
        <v>0</v>
      </c>
      <c r="O15" s="12">
        <v>0</v>
      </c>
      <c r="P15" s="12">
        <v>0</v>
      </c>
      <c r="Q15" s="12">
        <v>0</v>
      </c>
      <c r="R15" s="12">
        <v>0</v>
      </c>
      <c r="S15" s="12">
        <v>0</v>
      </c>
    </row>
    <row r="16" spans="1:22" ht="15.75" x14ac:dyDescent="0.25">
      <c r="A16" s="10" t="s">
        <v>20</v>
      </c>
      <c r="B16" s="11">
        <v>785</v>
      </c>
      <c r="C16" s="12">
        <v>597</v>
      </c>
      <c r="D16" s="12">
        <v>289</v>
      </c>
      <c r="E16" s="12">
        <v>612</v>
      </c>
      <c r="F16" s="12">
        <v>361</v>
      </c>
      <c r="G16" s="23">
        <v>249</v>
      </c>
      <c r="H16" s="12">
        <v>2</v>
      </c>
      <c r="I16" s="12">
        <v>491</v>
      </c>
      <c r="J16" s="13">
        <v>180</v>
      </c>
      <c r="K16" s="14">
        <v>0</v>
      </c>
      <c r="L16" s="12">
        <v>0</v>
      </c>
      <c r="M16" s="12">
        <v>0</v>
      </c>
      <c r="N16" s="12">
        <v>0</v>
      </c>
      <c r="O16" s="12">
        <v>0</v>
      </c>
      <c r="P16" s="12">
        <v>0</v>
      </c>
      <c r="Q16" s="12">
        <v>0</v>
      </c>
      <c r="R16" s="12">
        <v>0</v>
      </c>
      <c r="S16" s="12">
        <v>0</v>
      </c>
    </row>
    <row r="17" spans="1:22" ht="15.75" x14ac:dyDescent="0.25">
      <c r="A17" s="10" t="s">
        <v>21</v>
      </c>
      <c r="B17" s="11">
        <v>0</v>
      </c>
      <c r="C17" s="12">
        <v>0</v>
      </c>
      <c r="D17" s="12">
        <v>0</v>
      </c>
      <c r="E17" s="12">
        <v>0</v>
      </c>
      <c r="F17" s="12">
        <v>0</v>
      </c>
      <c r="G17" s="23">
        <v>0</v>
      </c>
      <c r="H17" s="12">
        <v>0</v>
      </c>
      <c r="I17" s="12">
        <v>0</v>
      </c>
      <c r="J17" s="13">
        <v>0</v>
      </c>
      <c r="K17" s="14">
        <v>0</v>
      </c>
      <c r="L17" s="12">
        <v>0</v>
      </c>
      <c r="M17" s="12">
        <v>0</v>
      </c>
      <c r="N17" s="12">
        <v>0</v>
      </c>
      <c r="O17" s="12">
        <v>0</v>
      </c>
      <c r="P17" s="12">
        <v>0</v>
      </c>
      <c r="Q17" s="12">
        <v>0</v>
      </c>
      <c r="R17" s="12">
        <v>0</v>
      </c>
      <c r="S17" s="12">
        <v>0</v>
      </c>
    </row>
    <row r="18" spans="1:22" ht="15.75" x14ac:dyDescent="0.25">
      <c r="A18" s="10" t="s">
        <v>22</v>
      </c>
      <c r="B18" s="11">
        <v>0</v>
      </c>
      <c r="C18" s="12">
        <v>0</v>
      </c>
      <c r="D18" s="12">
        <v>0</v>
      </c>
      <c r="E18" s="12">
        <v>0</v>
      </c>
      <c r="F18" s="12">
        <v>0</v>
      </c>
      <c r="G18" s="23">
        <v>0</v>
      </c>
      <c r="H18" s="12">
        <v>0</v>
      </c>
      <c r="I18" s="12">
        <v>0</v>
      </c>
      <c r="J18" s="13">
        <v>0</v>
      </c>
      <c r="K18" s="14">
        <v>0</v>
      </c>
      <c r="L18" s="12">
        <v>0</v>
      </c>
      <c r="M18" s="12">
        <v>0</v>
      </c>
      <c r="N18" s="12">
        <v>0</v>
      </c>
      <c r="O18" s="12">
        <v>0</v>
      </c>
      <c r="P18" s="12">
        <v>0</v>
      </c>
      <c r="Q18" s="12">
        <v>0</v>
      </c>
      <c r="R18" s="12">
        <v>0</v>
      </c>
      <c r="S18" s="12">
        <v>0</v>
      </c>
    </row>
    <row r="19" spans="1:22" ht="15.75" x14ac:dyDescent="0.25">
      <c r="A19" s="10" t="s">
        <v>23</v>
      </c>
      <c r="B19" s="11">
        <v>0</v>
      </c>
      <c r="C19" s="12">
        <v>0</v>
      </c>
      <c r="D19" s="12">
        <v>0</v>
      </c>
      <c r="E19" s="12">
        <v>0</v>
      </c>
      <c r="F19" s="12">
        <v>0</v>
      </c>
      <c r="G19" s="23">
        <v>0</v>
      </c>
      <c r="H19" s="12">
        <v>0</v>
      </c>
      <c r="I19" s="12">
        <v>0</v>
      </c>
      <c r="J19" s="13">
        <v>0</v>
      </c>
      <c r="K19" s="14">
        <v>0</v>
      </c>
      <c r="L19" s="12">
        <v>0</v>
      </c>
      <c r="M19" s="12">
        <v>0</v>
      </c>
      <c r="N19" s="12">
        <v>0</v>
      </c>
      <c r="O19" s="12">
        <v>0</v>
      </c>
      <c r="P19" s="12">
        <v>0</v>
      </c>
      <c r="Q19" s="12">
        <v>0</v>
      </c>
      <c r="R19" s="12">
        <v>0</v>
      </c>
      <c r="S19" s="12">
        <v>0</v>
      </c>
    </row>
    <row r="20" spans="1:22" ht="15.75" x14ac:dyDescent="0.25">
      <c r="A20" s="10" t="s">
        <v>24</v>
      </c>
      <c r="B20" s="11">
        <v>262</v>
      </c>
      <c r="C20" s="12">
        <v>253</v>
      </c>
      <c r="D20" s="12">
        <v>4</v>
      </c>
      <c r="E20" s="12">
        <v>143</v>
      </c>
      <c r="F20" s="12">
        <v>143</v>
      </c>
      <c r="G20" s="23">
        <v>0</v>
      </c>
      <c r="H20" s="12">
        <v>0</v>
      </c>
      <c r="I20" s="12">
        <v>139</v>
      </c>
      <c r="J20" s="13">
        <v>0</v>
      </c>
      <c r="K20" s="14">
        <v>145</v>
      </c>
      <c r="L20" s="12">
        <v>135</v>
      </c>
      <c r="M20" s="12">
        <v>1</v>
      </c>
      <c r="N20" s="12">
        <v>63</v>
      </c>
      <c r="O20" s="12">
        <v>63</v>
      </c>
      <c r="P20" s="12">
        <v>0</v>
      </c>
      <c r="Q20" s="12">
        <v>0</v>
      </c>
      <c r="R20" s="12">
        <v>57</v>
      </c>
      <c r="S20" s="12">
        <v>0</v>
      </c>
    </row>
    <row r="21" spans="1:22" ht="15.75" x14ac:dyDescent="0.25">
      <c r="A21" s="10" t="s">
        <v>25</v>
      </c>
      <c r="B21" s="11">
        <v>0</v>
      </c>
      <c r="C21" s="12">
        <v>0</v>
      </c>
      <c r="D21" s="12">
        <v>0</v>
      </c>
      <c r="E21" s="12">
        <v>0</v>
      </c>
      <c r="F21" s="12">
        <v>0</v>
      </c>
      <c r="G21" s="23">
        <v>0</v>
      </c>
      <c r="H21" s="12">
        <v>0</v>
      </c>
      <c r="I21" s="12">
        <v>0</v>
      </c>
      <c r="J21" s="13">
        <v>0</v>
      </c>
      <c r="K21" s="14">
        <v>0</v>
      </c>
      <c r="L21" s="12">
        <v>0</v>
      </c>
      <c r="M21" s="12">
        <v>0</v>
      </c>
      <c r="N21" s="12">
        <v>0</v>
      </c>
      <c r="O21" s="12">
        <v>0</v>
      </c>
      <c r="P21" s="12">
        <v>0</v>
      </c>
      <c r="Q21" s="12">
        <v>0</v>
      </c>
      <c r="R21" s="12">
        <v>0</v>
      </c>
      <c r="S21" s="12">
        <v>0</v>
      </c>
    </row>
    <row r="22" spans="1:22" ht="15.75" x14ac:dyDescent="0.25">
      <c r="A22" s="10" t="s">
        <v>26</v>
      </c>
      <c r="B22" s="11">
        <v>0</v>
      </c>
      <c r="C22" s="12">
        <v>0</v>
      </c>
      <c r="D22" s="12">
        <v>0</v>
      </c>
      <c r="E22" s="12">
        <v>0</v>
      </c>
      <c r="F22" s="12">
        <v>0</v>
      </c>
      <c r="G22" s="23">
        <v>0</v>
      </c>
      <c r="H22" s="12">
        <v>0</v>
      </c>
      <c r="I22" s="12">
        <v>0</v>
      </c>
      <c r="J22" s="13">
        <v>0</v>
      </c>
      <c r="K22" s="14">
        <v>0</v>
      </c>
      <c r="L22" s="12">
        <v>0</v>
      </c>
      <c r="M22" s="12">
        <v>0</v>
      </c>
      <c r="N22" s="12">
        <v>0</v>
      </c>
      <c r="O22" s="12">
        <v>0</v>
      </c>
      <c r="P22" s="12">
        <v>0</v>
      </c>
      <c r="Q22" s="12">
        <v>0</v>
      </c>
      <c r="R22" s="12">
        <v>0</v>
      </c>
      <c r="S22" s="12">
        <v>0</v>
      </c>
    </row>
    <row r="23" spans="1:22" ht="15.75" x14ac:dyDescent="0.25">
      <c r="A23" s="10" t="s">
        <v>27</v>
      </c>
      <c r="B23" s="11">
        <v>0</v>
      </c>
      <c r="C23" s="12">
        <v>0</v>
      </c>
      <c r="D23" s="12">
        <v>0</v>
      </c>
      <c r="E23" s="12">
        <v>0</v>
      </c>
      <c r="F23" s="12">
        <v>0</v>
      </c>
      <c r="G23" s="23">
        <v>0</v>
      </c>
      <c r="H23" s="12">
        <v>0</v>
      </c>
      <c r="I23" s="12">
        <v>0</v>
      </c>
      <c r="J23" s="13">
        <v>0</v>
      </c>
      <c r="K23" s="14">
        <v>0</v>
      </c>
      <c r="L23" s="12">
        <v>0</v>
      </c>
      <c r="M23" s="12">
        <v>0</v>
      </c>
      <c r="N23" s="12">
        <v>0</v>
      </c>
      <c r="O23" s="12">
        <v>0</v>
      </c>
      <c r="P23" s="12">
        <v>0</v>
      </c>
      <c r="Q23" s="12">
        <v>0</v>
      </c>
      <c r="R23" s="12">
        <v>0</v>
      </c>
      <c r="S23" s="12">
        <v>0</v>
      </c>
    </row>
    <row r="24" spans="1:22" ht="16.5" thickBot="1" x14ac:dyDescent="0.3">
      <c r="A24" s="15" t="s">
        <v>28</v>
      </c>
      <c r="B24" s="25">
        <v>0</v>
      </c>
      <c r="C24" s="26">
        <v>0</v>
      </c>
      <c r="D24" s="26">
        <v>0</v>
      </c>
      <c r="E24" s="26">
        <v>0</v>
      </c>
      <c r="F24" s="26">
        <v>0</v>
      </c>
      <c r="G24" s="27">
        <v>0</v>
      </c>
      <c r="H24" s="26">
        <v>0</v>
      </c>
      <c r="I24" s="26">
        <v>0</v>
      </c>
      <c r="J24" s="28">
        <v>0</v>
      </c>
      <c r="K24" s="29">
        <v>0</v>
      </c>
      <c r="L24" s="26">
        <v>0</v>
      </c>
      <c r="M24" s="26">
        <v>0</v>
      </c>
      <c r="N24" s="26">
        <v>0</v>
      </c>
      <c r="O24" s="26">
        <v>0</v>
      </c>
      <c r="P24" s="26">
        <v>0</v>
      </c>
      <c r="Q24" s="26">
        <v>0</v>
      </c>
      <c r="R24" s="26">
        <v>0</v>
      </c>
      <c r="S24" s="26">
        <v>0</v>
      </c>
    </row>
    <row r="25" spans="1:22" ht="15.75" x14ac:dyDescent="0.25">
      <c r="A25" s="5" t="s">
        <v>5</v>
      </c>
      <c r="B25" s="20">
        <v>21153</v>
      </c>
      <c r="C25" s="30">
        <v>13425</v>
      </c>
      <c r="D25" s="30">
        <v>7217</v>
      </c>
      <c r="E25" s="30">
        <v>5172</v>
      </c>
      <c r="F25" s="30">
        <v>4327</v>
      </c>
      <c r="G25" s="30">
        <v>842</v>
      </c>
      <c r="H25" s="30">
        <v>3</v>
      </c>
      <c r="I25" s="30">
        <v>3213</v>
      </c>
      <c r="J25" s="31">
        <v>1552</v>
      </c>
      <c r="K25" s="32">
        <v>145</v>
      </c>
      <c r="L25" s="30">
        <v>135</v>
      </c>
      <c r="M25" s="30">
        <v>1</v>
      </c>
      <c r="N25" s="30">
        <v>63</v>
      </c>
      <c r="O25" s="30">
        <v>63</v>
      </c>
      <c r="P25" s="30">
        <v>0</v>
      </c>
      <c r="Q25" s="30">
        <v>0</v>
      </c>
      <c r="R25" s="30">
        <v>57</v>
      </c>
      <c r="S25" s="30">
        <v>0</v>
      </c>
      <c r="U25" s="184"/>
      <c r="V25" s="184"/>
    </row>
    <row r="26" spans="1:22" ht="15.75" x14ac:dyDescent="0.25">
      <c r="A26" s="2"/>
      <c r="B26" s="2"/>
      <c r="C26" s="2"/>
      <c r="D26" s="2"/>
      <c r="E26" s="2"/>
      <c r="F26" s="2"/>
      <c r="G26" s="2"/>
      <c r="I26" s="2"/>
      <c r="J26" s="2"/>
      <c r="K26" s="2"/>
      <c r="L26" s="2"/>
      <c r="M26" s="2"/>
      <c r="N26" s="2"/>
      <c r="O26" s="2"/>
      <c r="P26" s="2"/>
      <c r="R26" s="2"/>
      <c r="S26" s="2"/>
    </row>
    <row r="27" spans="1:22" ht="15.75" x14ac:dyDescent="0.25">
      <c r="A27" s="2" t="s">
        <v>29</v>
      </c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</row>
    <row r="28" spans="1:22" ht="15.75" x14ac:dyDescent="0.25">
      <c r="A28" s="2" t="s">
        <v>30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</row>
    <row r="29" spans="1:22" ht="15.75" x14ac:dyDescent="0.25">
      <c r="A29" s="2" t="s">
        <v>31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</row>
    <row r="30" spans="1:22" x14ac:dyDescent="0.25">
      <c r="G30" s="184"/>
    </row>
  </sheetData>
  <mergeCells count="15">
    <mergeCell ref="A3:A6"/>
    <mergeCell ref="B3:J3"/>
    <mergeCell ref="K3:S3"/>
    <mergeCell ref="B4:D4"/>
    <mergeCell ref="E4:J4"/>
    <mergeCell ref="K4:M4"/>
    <mergeCell ref="N4:S4"/>
    <mergeCell ref="B5:B6"/>
    <mergeCell ref="C5:D5"/>
    <mergeCell ref="E5:E6"/>
    <mergeCell ref="F5:J5"/>
    <mergeCell ref="K5:K6"/>
    <mergeCell ref="L5:M5"/>
    <mergeCell ref="N5:N6"/>
    <mergeCell ref="O5:S5"/>
  </mergeCells>
  <pageMargins left="0.7" right="0.7" top="0.78740157499999996" bottom="0.78740157499999996" header="0.3" footer="0.3"/>
  <pageSetup paperSize="9" scale="75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1"/>
  <sheetViews>
    <sheetView workbookViewId="0">
      <selection activeCell="O24" sqref="O24"/>
    </sheetView>
  </sheetViews>
  <sheetFormatPr defaultRowHeight="15" x14ac:dyDescent="0.25"/>
  <sheetData>
    <row r="1" spans="1:22" ht="15.75" x14ac:dyDescent="0.25">
      <c r="A1" s="1" t="s">
        <v>96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22" ht="15.75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2" ht="15.75" x14ac:dyDescent="0.25">
      <c r="A3" s="313" t="s">
        <v>0</v>
      </c>
      <c r="B3" s="300" t="s">
        <v>1</v>
      </c>
      <c r="C3" s="301"/>
      <c r="D3" s="301"/>
      <c r="E3" s="301"/>
      <c r="F3" s="301"/>
      <c r="G3" s="301"/>
      <c r="H3" s="301"/>
      <c r="I3" s="301"/>
      <c r="J3" s="304"/>
      <c r="K3" s="301" t="s">
        <v>2</v>
      </c>
      <c r="L3" s="301"/>
      <c r="M3" s="301"/>
      <c r="N3" s="301"/>
      <c r="O3" s="301"/>
      <c r="P3" s="301"/>
      <c r="Q3" s="301"/>
      <c r="R3" s="301"/>
      <c r="S3" s="302"/>
    </row>
    <row r="4" spans="1:22" ht="15.75" x14ac:dyDescent="0.25">
      <c r="A4" s="314"/>
      <c r="B4" s="300" t="s">
        <v>3</v>
      </c>
      <c r="C4" s="301"/>
      <c r="D4" s="302"/>
      <c r="E4" s="303" t="s">
        <v>4</v>
      </c>
      <c r="F4" s="301"/>
      <c r="G4" s="301"/>
      <c r="H4" s="301"/>
      <c r="I4" s="301"/>
      <c r="J4" s="304"/>
      <c r="K4" s="300" t="s">
        <v>3</v>
      </c>
      <c r="L4" s="301"/>
      <c r="M4" s="302"/>
      <c r="N4" s="303" t="s">
        <v>4</v>
      </c>
      <c r="O4" s="301"/>
      <c r="P4" s="301"/>
      <c r="Q4" s="301"/>
      <c r="R4" s="301"/>
      <c r="S4" s="302"/>
    </row>
    <row r="5" spans="1:22" ht="15.75" x14ac:dyDescent="0.25">
      <c r="A5" s="314"/>
      <c r="B5" s="305" t="s">
        <v>5</v>
      </c>
      <c r="C5" s="307" t="s">
        <v>6</v>
      </c>
      <c r="D5" s="308"/>
      <c r="E5" s="309" t="s">
        <v>5</v>
      </c>
      <c r="F5" s="307" t="s">
        <v>6</v>
      </c>
      <c r="G5" s="311"/>
      <c r="H5" s="311"/>
      <c r="I5" s="311"/>
      <c r="J5" s="312"/>
      <c r="K5" s="305" t="s">
        <v>5</v>
      </c>
      <c r="L5" s="307" t="s">
        <v>6</v>
      </c>
      <c r="M5" s="308"/>
      <c r="N5" s="309" t="s">
        <v>5</v>
      </c>
      <c r="O5" s="307" t="s">
        <v>6</v>
      </c>
      <c r="P5" s="311"/>
      <c r="Q5" s="311"/>
      <c r="R5" s="311"/>
      <c r="S5" s="308"/>
    </row>
    <row r="6" spans="1:22" ht="16.5" thickBot="1" x14ac:dyDescent="0.3">
      <c r="A6" s="315"/>
      <c r="B6" s="306"/>
      <c r="C6" s="3" t="s">
        <v>7</v>
      </c>
      <c r="D6" s="3" t="s">
        <v>8</v>
      </c>
      <c r="E6" s="310"/>
      <c r="F6" s="3" t="s">
        <v>9</v>
      </c>
      <c r="G6" s="3" t="s">
        <v>10</v>
      </c>
      <c r="H6" s="3" t="s">
        <v>92</v>
      </c>
      <c r="I6" s="3" t="s">
        <v>7</v>
      </c>
      <c r="J6" s="4" t="s">
        <v>8</v>
      </c>
      <c r="K6" s="306"/>
      <c r="L6" s="3" t="s">
        <v>7</v>
      </c>
      <c r="M6" s="3" t="s">
        <v>8</v>
      </c>
      <c r="N6" s="310"/>
      <c r="O6" s="3" t="s">
        <v>9</v>
      </c>
      <c r="P6" s="3" t="s">
        <v>10</v>
      </c>
      <c r="Q6" s="3" t="s">
        <v>92</v>
      </c>
      <c r="R6" s="3" t="s">
        <v>7</v>
      </c>
      <c r="S6" s="3" t="s">
        <v>8</v>
      </c>
    </row>
    <row r="7" spans="1:22" ht="15.75" x14ac:dyDescent="0.25">
      <c r="A7" s="5" t="s">
        <v>11</v>
      </c>
      <c r="B7" s="6">
        <v>13</v>
      </c>
      <c r="C7" s="7">
        <v>7</v>
      </c>
      <c r="D7" s="7">
        <v>3</v>
      </c>
      <c r="E7" s="7">
        <v>9</v>
      </c>
      <c r="F7" s="7">
        <v>9</v>
      </c>
      <c r="G7" s="22">
        <v>0</v>
      </c>
      <c r="H7" s="22">
        <v>0</v>
      </c>
      <c r="I7" s="7">
        <v>5</v>
      </c>
      <c r="J7" s="8">
        <v>2</v>
      </c>
      <c r="K7" s="9">
        <v>11</v>
      </c>
      <c r="L7" s="7">
        <v>5</v>
      </c>
      <c r="M7" s="7">
        <v>0</v>
      </c>
      <c r="N7" s="7">
        <v>7</v>
      </c>
      <c r="O7" s="7">
        <v>7</v>
      </c>
      <c r="P7" s="22">
        <v>0</v>
      </c>
      <c r="Q7" s="7">
        <v>0</v>
      </c>
      <c r="R7" s="7">
        <v>2</v>
      </c>
      <c r="S7" s="7">
        <v>0</v>
      </c>
      <c r="U7" s="184"/>
      <c r="V7" s="184"/>
    </row>
    <row r="8" spans="1:22" ht="15.75" x14ac:dyDescent="0.25">
      <c r="A8" s="10" t="s">
        <v>12</v>
      </c>
      <c r="B8" s="33">
        <v>10</v>
      </c>
      <c r="C8" s="34">
        <v>3</v>
      </c>
      <c r="D8" s="34">
        <v>5</v>
      </c>
      <c r="E8" s="34">
        <v>8</v>
      </c>
      <c r="F8" s="34">
        <v>8</v>
      </c>
      <c r="G8" s="35">
        <v>0</v>
      </c>
      <c r="H8" s="35">
        <v>0</v>
      </c>
      <c r="I8" s="34">
        <v>3</v>
      </c>
      <c r="J8" s="36">
        <v>3</v>
      </c>
      <c r="K8" s="37">
        <v>2</v>
      </c>
      <c r="L8" s="34">
        <v>0</v>
      </c>
      <c r="M8" s="34">
        <v>1</v>
      </c>
      <c r="N8" s="34">
        <v>1</v>
      </c>
      <c r="O8" s="34">
        <v>1</v>
      </c>
      <c r="P8" s="35">
        <v>0</v>
      </c>
      <c r="Q8" s="34">
        <v>0</v>
      </c>
      <c r="R8" s="34">
        <v>0</v>
      </c>
      <c r="S8" s="34">
        <v>0</v>
      </c>
    </row>
    <row r="9" spans="1:22" ht="15.75" x14ac:dyDescent="0.25">
      <c r="A9" s="10" t="s">
        <v>13</v>
      </c>
      <c r="B9" s="11">
        <v>6</v>
      </c>
      <c r="C9" s="12">
        <v>2</v>
      </c>
      <c r="D9" s="12">
        <v>0</v>
      </c>
      <c r="E9" s="12">
        <v>5</v>
      </c>
      <c r="F9" s="12">
        <v>5</v>
      </c>
      <c r="G9" s="23">
        <v>0</v>
      </c>
      <c r="H9" s="23">
        <v>0</v>
      </c>
      <c r="I9" s="12">
        <v>2</v>
      </c>
      <c r="J9" s="13">
        <v>0</v>
      </c>
      <c r="K9" s="14">
        <v>2</v>
      </c>
      <c r="L9" s="12">
        <v>1</v>
      </c>
      <c r="M9" s="12">
        <v>1</v>
      </c>
      <c r="N9" s="12">
        <v>2</v>
      </c>
      <c r="O9" s="12">
        <v>2</v>
      </c>
      <c r="P9" s="23">
        <v>0</v>
      </c>
      <c r="Q9" s="12">
        <v>0</v>
      </c>
      <c r="R9" s="12">
        <v>1</v>
      </c>
      <c r="S9" s="12">
        <v>1</v>
      </c>
    </row>
    <row r="10" spans="1:22" ht="15.75" x14ac:dyDescent="0.25">
      <c r="A10" s="10" t="s">
        <v>14</v>
      </c>
      <c r="B10" s="11">
        <v>55</v>
      </c>
      <c r="C10" s="12">
        <v>19</v>
      </c>
      <c r="D10" s="12">
        <v>19</v>
      </c>
      <c r="E10" s="12">
        <v>29</v>
      </c>
      <c r="F10" s="12">
        <v>28</v>
      </c>
      <c r="G10" s="23">
        <v>0</v>
      </c>
      <c r="H10" s="23">
        <v>1</v>
      </c>
      <c r="I10" s="12">
        <v>10</v>
      </c>
      <c r="J10" s="13">
        <v>6</v>
      </c>
      <c r="K10" s="37">
        <v>66</v>
      </c>
      <c r="L10" s="34">
        <v>33</v>
      </c>
      <c r="M10" s="34">
        <v>12</v>
      </c>
      <c r="N10" s="34">
        <v>44</v>
      </c>
      <c r="O10" s="34">
        <v>44</v>
      </c>
      <c r="P10" s="35">
        <v>0</v>
      </c>
      <c r="Q10" s="34">
        <v>0</v>
      </c>
      <c r="R10" s="34">
        <v>20</v>
      </c>
      <c r="S10" s="34">
        <v>4</v>
      </c>
    </row>
    <row r="11" spans="1:22" ht="15.75" x14ac:dyDescent="0.25">
      <c r="A11" s="10" t="s">
        <v>15</v>
      </c>
      <c r="B11" s="11">
        <v>102</v>
      </c>
      <c r="C11" s="12">
        <v>62</v>
      </c>
      <c r="D11" s="12">
        <v>28</v>
      </c>
      <c r="E11" s="12">
        <v>99</v>
      </c>
      <c r="F11" s="12">
        <v>99</v>
      </c>
      <c r="G11" s="23">
        <v>0</v>
      </c>
      <c r="H11" s="23">
        <v>0</v>
      </c>
      <c r="I11" s="12">
        <v>60</v>
      </c>
      <c r="J11" s="13">
        <v>25</v>
      </c>
      <c r="K11" s="14">
        <v>61</v>
      </c>
      <c r="L11" s="12">
        <v>27</v>
      </c>
      <c r="M11" s="12">
        <v>17</v>
      </c>
      <c r="N11" s="12">
        <v>56</v>
      </c>
      <c r="O11" s="12">
        <v>56</v>
      </c>
      <c r="P11" s="23">
        <v>0</v>
      </c>
      <c r="Q11" s="12">
        <v>0</v>
      </c>
      <c r="R11" s="12">
        <v>24</v>
      </c>
      <c r="S11" s="12">
        <v>15</v>
      </c>
    </row>
    <row r="12" spans="1:22" ht="15.75" x14ac:dyDescent="0.25">
      <c r="A12" s="10" t="s">
        <v>16</v>
      </c>
      <c r="B12" s="11">
        <v>60</v>
      </c>
      <c r="C12" s="12">
        <v>40</v>
      </c>
      <c r="D12" s="12">
        <v>16</v>
      </c>
      <c r="E12" s="12">
        <v>57</v>
      </c>
      <c r="F12" s="12">
        <v>57</v>
      </c>
      <c r="G12" s="23">
        <v>0</v>
      </c>
      <c r="H12" s="23">
        <v>0</v>
      </c>
      <c r="I12" s="12">
        <v>38</v>
      </c>
      <c r="J12" s="13">
        <v>15</v>
      </c>
      <c r="K12" s="14">
        <v>17</v>
      </c>
      <c r="L12" s="12">
        <v>7</v>
      </c>
      <c r="M12" s="12">
        <v>0</v>
      </c>
      <c r="N12" s="12">
        <v>16</v>
      </c>
      <c r="O12" s="12">
        <v>16</v>
      </c>
      <c r="P12" s="23">
        <v>0</v>
      </c>
      <c r="Q12" s="12">
        <v>0</v>
      </c>
      <c r="R12" s="12">
        <v>7</v>
      </c>
      <c r="S12" s="12">
        <v>0</v>
      </c>
    </row>
    <row r="13" spans="1:22" ht="15.75" x14ac:dyDescent="0.25">
      <c r="A13" s="10" t="s">
        <v>17</v>
      </c>
      <c r="B13" s="11">
        <v>64</v>
      </c>
      <c r="C13" s="12">
        <v>35</v>
      </c>
      <c r="D13" s="12">
        <v>30</v>
      </c>
      <c r="E13" s="12">
        <v>60</v>
      </c>
      <c r="F13" s="12">
        <v>60</v>
      </c>
      <c r="G13" s="23">
        <v>0</v>
      </c>
      <c r="H13" s="23">
        <v>0</v>
      </c>
      <c r="I13" s="12">
        <v>33</v>
      </c>
      <c r="J13" s="13">
        <v>30</v>
      </c>
      <c r="K13" s="14">
        <v>38</v>
      </c>
      <c r="L13" s="12">
        <v>11</v>
      </c>
      <c r="M13" s="12">
        <v>9</v>
      </c>
      <c r="N13" s="12">
        <v>36</v>
      </c>
      <c r="O13" s="12">
        <v>36</v>
      </c>
      <c r="P13" s="23">
        <v>0</v>
      </c>
      <c r="Q13" s="12">
        <v>0</v>
      </c>
      <c r="R13" s="12">
        <v>11</v>
      </c>
      <c r="S13" s="12">
        <v>8</v>
      </c>
    </row>
    <row r="14" spans="1:22" ht="15.75" x14ac:dyDescent="0.25">
      <c r="A14" s="24" t="s">
        <v>18</v>
      </c>
      <c r="B14" s="11">
        <v>29</v>
      </c>
      <c r="C14" s="12">
        <v>26</v>
      </c>
      <c r="D14" s="12">
        <v>13</v>
      </c>
      <c r="E14" s="12">
        <v>23</v>
      </c>
      <c r="F14" s="12">
        <v>23</v>
      </c>
      <c r="G14" s="23">
        <v>0</v>
      </c>
      <c r="H14" s="23">
        <v>0</v>
      </c>
      <c r="I14" s="12">
        <v>20</v>
      </c>
      <c r="J14" s="13">
        <v>7</v>
      </c>
      <c r="K14" s="14">
        <v>26</v>
      </c>
      <c r="L14" s="12">
        <v>13</v>
      </c>
      <c r="M14" s="12">
        <v>1</v>
      </c>
      <c r="N14" s="12">
        <v>21</v>
      </c>
      <c r="O14" s="12">
        <v>21</v>
      </c>
      <c r="P14" s="23">
        <v>0</v>
      </c>
      <c r="Q14" s="12">
        <v>0</v>
      </c>
      <c r="R14" s="12">
        <v>9</v>
      </c>
      <c r="S14" s="12">
        <v>1</v>
      </c>
    </row>
    <row r="15" spans="1:22" ht="15.75" x14ac:dyDescent="0.25">
      <c r="A15" s="10" t="s">
        <v>19</v>
      </c>
      <c r="B15" s="11">
        <v>20</v>
      </c>
      <c r="C15" s="12">
        <v>12</v>
      </c>
      <c r="D15" s="12">
        <v>14</v>
      </c>
      <c r="E15" s="12">
        <v>7</v>
      </c>
      <c r="F15" s="12">
        <v>7</v>
      </c>
      <c r="G15" s="23">
        <v>0</v>
      </c>
      <c r="H15" s="23">
        <v>0</v>
      </c>
      <c r="I15" s="12">
        <v>6</v>
      </c>
      <c r="J15" s="13">
        <v>3</v>
      </c>
      <c r="K15" s="14">
        <v>30</v>
      </c>
      <c r="L15" s="12">
        <v>15</v>
      </c>
      <c r="M15" s="12">
        <v>10</v>
      </c>
      <c r="N15" s="12">
        <v>18</v>
      </c>
      <c r="O15" s="12">
        <v>18</v>
      </c>
      <c r="P15" s="23">
        <v>0</v>
      </c>
      <c r="Q15" s="12">
        <v>0</v>
      </c>
      <c r="R15" s="12">
        <v>8</v>
      </c>
      <c r="S15" s="12">
        <v>1</v>
      </c>
    </row>
    <row r="16" spans="1:22" ht="15.75" x14ac:dyDescent="0.25">
      <c r="A16" s="10" t="s">
        <v>20</v>
      </c>
      <c r="B16" s="11">
        <v>30</v>
      </c>
      <c r="C16" s="12">
        <v>19</v>
      </c>
      <c r="D16" s="12">
        <v>12</v>
      </c>
      <c r="E16" s="12">
        <v>26</v>
      </c>
      <c r="F16" s="12">
        <v>26</v>
      </c>
      <c r="G16" s="23">
        <v>0</v>
      </c>
      <c r="H16" s="23">
        <v>0</v>
      </c>
      <c r="I16" s="12">
        <v>17</v>
      </c>
      <c r="J16" s="13">
        <v>10</v>
      </c>
      <c r="K16" s="14">
        <v>16</v>
      </c>
      <c r="L16" s="12">
        <v>7</v>
      </c>
      <c r="M16" s="12">
        <v>13</v>
      </c>
      <c r="N16" s="12">
        <v>16</v>
      </c>
      <c r="O16" s="12">
        <v>16</v>
      </c>
      <c r="P16" s="23">
        <v>0</v>
      </c>
      <c r="Q16" s="12">
        <v>0</v>
      </c>
      <c r="R16" s="12">
        <v>7</v>
      </c>
      <c r="S16" s="12">
        <v>13</v>
      </c>
    </row>
    <row r="17" spans="1:22" ht="15.75" x14ac:dyDescent="0.25">
      <c r="A17" s="10" t="s">
        <v>21</v>
      </c>
      <c r="B17" s="11">
        <v>185</v>
      </c>
      <c r="C17" s="12">
        <v>113</v>
      </c>
      <c r="D17" s="12">
        <v>45</v>
      </c>
      <c r="E17" s="12">
        <v>141</v>
      </c>
      <c r="F17" s="12">
        <v>141</v>
      </c>
      <c r="G17" s="23">
        <v>0</v>
      </c>
      <c r="H17" s="23">
        <v>0</v>
      </c>
      <c r="I17" s="12">
        <v>83</v>
      </c>
      <c r="J17" s="13">
        <v>32</v>
      </c>
      <c r="K17" s="14">
        <v>56</v>
      </c>
      <c r="L17" s="12">
        <v>30</v>
      </c>
      <c r="M17" s="12">
        <v>18</v>
      </c>
      <c r="N17" s="12">
        <v>32</v>
      </c>
      <c r="O17" s="12">
        <v>32</v>
      </c>
      <c r="P17" s="23">
        <v>0</v>
      </c>
      <c r="Q17" s="12">
        <v>0</v>
      </c>
      <c r="R17" s="12">
        <v>20</v>
      </c>
      <c r="S17" s="12">
        <v>7</v>
      </c>
    </row>
    <row r="18" spans="1:22" ht="15.75" x14ac:dyDescent="0.25">
      <c r="A18" s="10" t="s">
        <v>22</v>
      </c>
      <c r="B18" s="11">
        <v>366</v>
      </c>
      <c r="C18" s="12">
        <v>213</v>
      </c>
      <c r="D18" s="12">
        <v>195</v>
      </c>
      <c r="E18" s="12">
        <v>286</v>
      </c>
      <c r="F18" s="12">
        <v>252</v>
      </c>
      <c r="G18" s="23">
        <v>34</v>
      </c>
      <c r="H18" s="23">
        <v>0</v>
      </c>
      <c r="I18" s="12">
        <v>176</v>
      </c>
      <c r="J18" s="13">
        <v>135</v>
      </c>
      <c r="K18" s="14">
        <v>21</v>
      </c>
      <c r="L18" s="12">
        <v>13</v>
      </c>
      <c r="M18" s="12">
        <v>5</v>
      </c>
      <c r="N18" s="12">
        <v>11</v>
      </c>
      <c r="O18" s="12">
        <v>11</v>
      </c>
      <c r="P18" s="23">
        <v>0</v>
      </c>
      <c r="Q18" s="12">
        <v>0</v>
      </c>
      <c r="R18" s="12">
        <v>6</v>
      </c>
      <c r="S18" s="12">
        <v>0</v>
      </c>
    </row>
    <row r="19" spans="1:22" ht="15.75" x14ac:dyDescent="0.25">
      <c r="A19" s="10" t="s">
        <v>23</v>
      </c>
      <c r="B19" s="11">
        <v>136</v>
      </c>
      <c r="C19" s="12">
        <v>29</v>
      </c>
      <c r="D19" s="12">
        <v>68</v>
      </c>
      <c r="E19" s="12">
        <v>114</v>
      </c>
      <c r="F19" s="12">
        <v>49</v>
      </c>
      <c r="G19" s="23">
        <v>65</v>
      </c>
      <c r="H19" s="23">
        <v>0</v>
      </c>
      <c r="I19" s="12">
        <v>29</v>
      </c>
      <c r="J19" s="13">
        <v>51</v>
      </c>
      <c r="K19" s="14">
        <v>2</v>
      </c>
      <c r="L19" s="12">
        <v>0</v>
      </c>
      <c r="M19" s="12">
        <v>1</v>
      </c>
      <c r="N19" s="12">
        <v>0</v>
      </c>
      <c r="O19" s="12">
        <v>0</v>
      </c>
      <c r="P19" s="23">
        <v>0</v>
      </c>
      <c r="Q19" s="12">
        <v>0</v>
      </c>
      <c r="R19" s="12">
        <v>0</v>
      </c>
      <c r="S19" s="12">
        <v>0</v>
      </c>
    </row>
    <row r="20" spans="1:22" ht="15.75" x14ac:dyDescent="0.25">
      <c r="A20" s="10" t="s">
        <v>24</v>
      </c>
      <c r="B20" s="11">
        <v>77</v>
      </c>
      <c r="C20" s="12">
        <v>57</v>
      </c>
      <c r="D20" s="12">
        <v>27</v>
      </c>
      <c r="E20" s="12">
        <v>40</v>
      </c>
      <c r="F20" s="12">
        <v>40</v>
      </c>
      <c r="G20" s="23">
        <v>0</v>
      </c>
      <c r="H20" s="23">
        <v>0</v>
      </c>
      <c r="I20" s="12">
        <v>29</v>
      </c>
      <c r="J20" s="13">
        <v>6</v>
      </c>
      <c r="K20" s="14">
        <v>39</v>
      </c>
      <c r="L20" s="12">
        <v>27</v>
      </c>
      <c r="M20" s="12">
        <v>7</v>
      </c>
      <c r="N20" s="12">
        <v>17</v>
      </c>
      <c r="O20" s="12">
        <v>17</v>
      </c>
      <c r="P20" s="23">
        <v>0</v>
      </c>
      <c r="Q20" s="12">
        <v>0</v>
      </c>
      <c r="R20" s="12">
        <v>9</v>
      </c>
      <c r="S20" s="12">
        <v>3</v>
      </c>
    </row>
    <row r="21" spans="1:22" ht="15.75" x14ac:dyDescent="0.25">
      <c r="A21" s="10" t="s">
        <v>25</v>
      </c>
      <c r="B21" s="11">
        <v>185</v>
      </c>
      <c r="C21" s="12">
        <v>63</v>
      </c>
      <c r="D21" s="12">
        <v>126</v>
      </c>
      <c r="E21" s="12">
        <v>71</v>
      </c>
      <c r="F21" s="12">
        <v>71</v>
      </c>
      <c r="G21" s="23">
        <v>0</v>
      </c>
      <c r="H21" s="23">
        <v>0</v>
      </c>
      <c r="I21" s="12">
        <v>34</v>
      </c>
      <c r="J21" s="13">
        <v>28</v>
      </c>
      <c r="K21" s="14">
        <v>26</v>
      </c>
      <c r="L21" s="12">
        <v>7</v>
      </c>
      <c r="M21" s="12">
        <v>19</v>
      </c>
      <c r="N21" s="12">
        <v>8</v>
      </c>
      <c r="O21" s="12">
        <v>8</v>
      </c>
      <c r="P21" s="23">
        <v>0</v>
      </c>
      <c r="Q21" s="12">
        <v>0</v>
      </c>
      <c r="R21" s="12">
        <v>1</v>
      </c>
      <c r="S21" s="12">
        <v>3</v>
      </c>
    </row>
    <row r="22" spans="1:22" ht="15.75" x14ac:dyDescent="0.25">
      <c r="A22" s="10" t="s">
        <v>26</v>
      </c>
      <c r="B22" s="11">
        <v>24</v>
      </c>
      <c r="C22" s="12">
        <v>11</v>
      </c>
      <c r="D22" s="12">
        <v>8</v>
      </c>
      <c r="E22" s="12">
        <v>14</v>
      </c>
      <c r="F22" s="12">
        <v>12</v>
      </c>
      <c r="G22" s="23">
        <v>2</v>
      </c>
      <c r="H22" s="23">
        <v>0</v>
      </c>
      <c r="I22" s="12">
        <v>6</v>
      </c>
      <c r="J22" s="13">
        <v>3</v>
      </c>
      <c r="K22" s="14">
        <v>7</v>
      </c>
      <c r="L22" s="12">
        <v>1</v>
      </c>
      <c r="M22" s="12">
        <v>0</v>
      </c>
      <c r="N22" s="12">
        <v>7</v>
      </c>
      <c r="O22" s="12">
        <v>7</v>
      </c>
      <c r="P22" s="23">
        <v>0</v>
      </c>
      <c r="Q22" s="12">
        <v>0</v>
      </c>
      <c r="R22" s="12">
        <v>1</v>
      </c>
      <c r="S22" s="12">
        <v>0</v>
      </c>
    </row>
    <row r="23" spans="1:22" ht="15.75" x14ac:dyDescent="0.25">
      <c r="A23" s="10" t="s">
        <v>27</v>
      </c>
      <c r="B23" s="11">
        <v>64</v>
      </c>
      <c r="C23" s="12">
        <v>38</v>
      </c>
      <c r="D23" s="12">
        <v>25</v>
      </c>
      <c r="E23" s="12">
        <v>52</v>
      </c>
      <c r="F23" s="12">
        <v>52</v>
      </c>
      <c r="G23" s="23">
        <v>0</v>
      </c>
      <c r="H23" s="23">
        <v>0</v>
      </c>
      <c r="I23" s="12">
        <v>29</v>
      </c>
      <c r="J23" s="13">
        <v>17</v>
      </c>
      <c r="K23" s="14">
        <v>16</v>
      </c>
      <c r="L23" s="12">
        <v>10</v>
      </c>
      <c r="M23" s="12">
        <v>4</v>
      </c>
      <c r="N23" s="12">
        <v>11</v>
      </c>
      <c r="O23" s="12">
        <v>11</v>
      </c>
      <c r="P23" s="23">
        <v>0</v>
      </c>
      <c r="Q23" s="12">
        <v>0</v>
      </c>
      <c r="R23" s="12">
        <v>8</v>
      </c>
      <c r="S23" s="12">
        <v>2</v>
      </c>
    </row>
    <row r="24" spans="1:22" ht="16.5" customHeight="1" thickBot="1" x14ac:dyDescent="0.3">
      <c r="A24" s="15" t="s">
        <v>28</v>
      </c>
      <c r="B24" s="16">
        <v>360</v>
      </c>
      <c r="C24" s="17">
        <v>85</v>
      </c>
      <c r="D24" s="17">
        <v>358</v>
      </c>
      <c r="E24" s="17">
        <v>30</v>
      </c>
      <c r="F24" s="17">
        <v>30</v>
      </c>
      <c r="G24" s="17">
        <v>0</v>
      </c>
      <c r="H24" s="17">
        <v>0</v>
      </c>
      <c r="I24" s="17">
        <v>10</v>
      </c>
      <c r="J24" s="18">
        <v>30</v>
      </c>
      <c r="K24" s="19">
        <v>0</v>
      </c>
      <c r="L24" s="17">
        <v>0</v>
      </c>
      <c r="M24" s="17">
        <v>0</v>
      </c>
      <c r="N24" s="17">
        <v>0</v>
      </c>
      <c r="O24" s="17">
        <v>0</v>
      </c>
      <c r="P24" s="17">
        <v>0</v>
      </c>
      <c r="Q24" s="17">
        <v>0</v>
      </c>
      <c r="R24" s="17">
        <v>0</v>
      </c>
      <c r="S24" s="17">
        <v>0</v>
      </c>
    </row>
    <row r="25" spans="1:22" ht="15.75" x14ac:dyDescent="0.25">
      <c r="A25" s="5" t="s">
        <v>5</v>
      </c>
      <c r="B25" s="20">
        <f t="shared" ref="B25:S25" si="0">SUM(B7:B24)</f>
        <v>1786</v>
      </c>
      <c r="C25" s="30">
        <f t="shared" si="0"/>
        <v>834</v>
      </c>
      <c r="D25" s="30">
        <f t="shared" si="0"/>
        <v>992</v>
      </c>
      <c r="E25" s="30">
        <f t="shared" si="0"/>
        <v>1071</v>
      </c>
      <c r="F25" s="30">
        <f t="shared" si="0"/>
        <v>969</v>
      </c>
      <c r="G25" s="30">
        <f t="shared" si="0"/>
        <v>101</v>
      </c>
      <c r="H25" s="30">
        <f t="shared" si="0"/>
        <v>1</v>
      </c>
      <c r="I25" s="30">
        <f t="shared" si="0"/>
        <v>590</v>
      </c>
      <c r="J25" s="30">
        <f t="shared" si="0"/>
        <v>403</v>
      </c>
      <c r="K25" s="32">
        <f t="shared" si="0"/>
        <v>436</v>
      </c>
      <c r="L25" s="32">
        <f t="shared" si="0"/>
        <v>207</v>
      </c>
      <c r="M25" s="32">
        <f t="shared" si="0"/>
        <v>118</v>
      </c>
      <c r="N25" s="32">
        <f t="shared" si="0"/>
        <v>303</v>
      </c>
      <c r="O25" s="32">
        <f>SUM(O7:O24)</f>
        <v>303</v>
      </c>
      <c r="P25" s="32">
        <f>SUM(P7:P24)</f>
        <v>0</v>
      </c>
      <c r="Q25" s="32">
        <f t="shared" si="0"/>
        <v>0</v>
      </c>
      <c r="R25" s="32">
        <f t="shared" si="0"/>
        <v>134</v>
      </c>
      <c r="S25" s="32">
        <f t="shared" si="0"/>
        <v>58</v>
      </c>
      <c r="U25" s="184"/>
      <c r="V25" s="184"/>
    </row>
    <row r="26" spans="1:22" ht="15.75" x14ac:dyDescent="0.25">
      <c r="A26" s="2"/>
      <c r="B26" s="2"/>
      <c r="C26" s="2"/>
      <c r="D26" s="2"/>
      <c r="E26" s="2"/>
      <c r="F26" s="2"/>
      <c r="G26" s="2"/>
      <c r="I26" s="2"/>
      <c r="J26" s="2"/>
      <c r="K26" s="2"/>
      <c r="L26" s="2"/>
      <c r="M26" s="2"/>
      <c r="N26" s="2"/>
      <c r="O26" s="2"/>
      <c r="P26" s="2"/>
      <c r="R26" s="2"/>
      <c r="S26" s="2"/>
    </row>
    <row r="27" spans="1:22" ht="15.75" x14ac:dyDescent="0.25">
      <c r="A27" s="2" t="s">
        <v>29</v>
      </c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</row>
    <row r="28" spans="1:22" ht="15.75" x14ac:dyDescent="0.25">
      <c r="A28" s="2" t="s">
        <v>30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</row>
    <row r="29" spans="1:22" ht="15.75" x14ac:dyDescent="0.25">
      <c r="A29" s="2" t="s">
        <v>31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</row>
    <row r="31" spans="1:22" x14ac:dyDescent="0.25">
      <c r="G31" s="184"/>
    </row>
  </sheetData>
  <mergeCells count="15">
    <mergeCell ref="A3:A6"/>
    <mergeCell ref="B3:J3"/>
    <mergeCell ref="K3:S3"/>
    <mergeCell ref="B4:D4"/>
    <mergeCell ref="E4:J4"/>
    <mergeCell ref="K4:M4"/>
    <mergeCell ref="N4:S4"/>
    <mergeCell ref="B5:B6"/>
    <mergeCell ref="C5:D5"/>
    <mergeCell ref="E5:E6"/>
    <mergeCell ref="F5:J5"/>
    <mergeCell ref="K5:K6"/>
    <mergeCell ref="L5:M5"/>
    <mergeCell ref="N5:N6"/>
    <mergeCell ref="O5:S5"/>
  </mergeCells>
  <conditionalFormatting sqref="B26:S27 B25:M25 R25:S25">
    <cfRule type="duplicateValues" dxfId="9" priority="7"/>
  </conditionalFormatting>
  <conditionalFormatting sqref="N25">
    <cfRule type="duplicateValues" dxfId="8" priority="6"/>
  </conditionalFormatting>
  <conditionalFormatting sqref="O25">
    <cfRule type="duplicateValues" dxfId="7" priority="5"/>
  </conditionalFormatting>
  <conditionalFormatting sqref="P25">
    <cfRule type="duplicateValues" dxfId="6" priority="3"/>
  </conditionalFormatting>
  <conditionalFormatting sqref="Q25">
    <cfRule type="duplicateValues" dxfId="5" priority="2"/>
  </conditionalFormatting>
  <pageMargins left="0.7" right="0.7" top="0.78740157499999996" bottom="0.78740157499999996" header="0.3" footer="0.3"/>
  <pageSetup paperSize="9" scale="65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9"/>
  <sheetViews>
    <sheetView workbookViewId="0">
      <selection activeCell="K24" sqref="K24"/>
    </sheetView>
  </sheetViews>
  <sheetFormatPr defaultRowHeight="15" x14ac:dyDescent="0.25"/>
  <cols>
    <col min="2" max="19" width="10.140625" customWidth="1"/>
  </cols>
  <sheetData>
    <row r="1" spans="1:19" ht="15.75" x14ac:dyDescent="0.25">
      <c r="A1" s="1" t="s">
        <v>97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6.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5.75" x14ac:dyDescent="0.25">
      <c r="A3" s="294" t="s">
        <v>0</v>
      </c>
      <c r="B3" s="297" t="s">
        <v>1</v>
      </c>
      <c r="C3" s="298"/>
      <c r="D3" s="298"/>
      <c r="E3" s="298"/>
      <c r="F3" s="298"/>
      <c r="G3" s="298"/>
      <c r="H3" s="298"/>
      <c r="I3" s="298"/>
      <c r="J3" s="299"/>
      <c r="K3" s="298" t="s">
        <v>2</v>
      </c>
      <c r="L3" s="298"/>
      <c r="M3" s="298"/>
      <c r="N3" s="298"/>
      <c r="O3" s="298"/>
      <c r="P3" s="298"/>
      <c r="Q3" s="298"/>
      <c r="R3" s="298"/>
      <c r="S3" s="299"/>
    </row>
    <row r="4" spans="1:19" ht="15.75" x14ac:dyDescent="0.25">
      <c r="A4" s="295"/>
      <c r="B4" s="300" t="s">
        <v>3</v>
      </c>
      <c r="C4" s="301"/>
      <c r="D4" s="302"/>
      <c r="E4" s="303" t="s">
        <v>4</v>
      </c>
      <c r="F4" s="301"/>
      <c r="G4" s="301"/>
      <c r="H4" s="301"/>
      <c r="I4" s="301"/>
      <c r="J4" s="304"/>
      <c r="K4" s="300" t="s">
        <v>3</v>
      </c>
      <c r="L4" s="301"/>
      <c r="M4" s="302"/>
      <c r="N4" s="303" t="s">
        <v>4</v>
      </c>
      <c r="O4" s="301"/>
      <c r="P4" s="301"/>
      <c r="Q4" s="301"/>
      <c r="R4" s="301"/>
      <c r="S4" s="304"/>
    </row>
    <row r="5" spans="1:19" ht="15.75" x14ac:dyDescent="0.25">
      <c r="A5" s="295"/>
      <c r="B5" s="305" t="s">
        <v>5</v>
      </c>
      <c r="C5" s="307" t="s">
        <v>6</v>
      </c>
      <c r="D5" s="308"/>
      <c r="E5" s="309" t="s">
        <v>5</v>
      </c>
      <c r="F5" s="307" t="s">
        <v>6</v>
      </c>
      <c r="G5" s="311"/>
      <c r="H5" s="311"/>
      <c r="I5" s="311"/>
      <c r="J5" s="312"/>
      <c r="K5" s="305" t="s">
        <v>5</v>
      </c>
      <c r="L5" s="307" t="s">
        <v>6</v>
      </c>
      <c r="M5" s="308"/>
      <c r="N5" s="309" t="s">
        <v>5</v>
      </c>
      <c r="O5" s="307" t="s">
        <v>6</v>
      </c>
      <c r="P5" s="311"/>
      <c r="Q5" s="311"/>
      <c r="R5" s="311"/>
      <c r="S5" s="312"/>
    </row>
    <row r="6" spans="1:19" ht="16.5" thickBot="1" x14ac:dyDescent="0.3">
      <c r="A6" s="296"/>
      <c r="B6" s="306"/>
      <c r="C6" s="3" t="s">
        <v>7</v>
      </c>
      <c r="D6" s="3" t="s">
        <v>8</v>
      </c>
      <c r="E6" s="310"/>
      <c r="F6" s="3" t="s">
        <v>9</v>
      </c>
      <c r="G6" s="3" t="s">
        <v>10</v>
      </c>
      <c r="H6" s="3" t="s">
        <v>92</v>
      </c>
      <c r="I6" s="3" t="s">
        <v>7</v>
      </c>
      <c r="J6" s="4" t="s">
        <v>8</v>
      </c>
      <c r="K6" s="306"/>
      <c r="L6" s="3" t="s">
        <v>7</v>
      </c>
      <c r="M6" s="3" t="s">
        <v>8</v>
      </c>
      <c r="N6" s="310"/>
      <c r="O6" s="3" t="s">
        <v>9</v>
      </c>
      <c r="P6" s="3" t="s">
        <v>10</v>
      </c>
      <c r="Q6" s="3" t="s">
        <v>92</v>
      </c>
      <c r="R6" s="3" t="s">
        <v>7</v>
      </c>
      <c r="S6" s="4" t="s">
        <v>8</v>
      </c>
    </row>
    <row r="7" spans="1:19" ht="15.75" x14ac:dyDescent="0.25">
      <c r="A7" s="233" t="s">
        <v>11</v>
      </c>
      <c r="B7" s="198">
        <v>236</v>
      </c>
      <c r="C7" s="39">
        <v>164</v>
      </c>
      <c r="D7" s="39">
        <v>46</v>
      </c>
      <c r="E7" s="39">
        <v>134</v>
      </c>
      <c r="F7" s="39">
        <v>133</v>
      </c>
      <c r="G7" s="39">
        <v>1</v>
      </c>
      <c r="H7" s="39">
        <v>0</v>
      </c>
      <c r="I7" s="39">
        <v>85</v>
      </c>
      <c r="J7" s="39">
        <v>19</v>
      </c>
      <c r="K7" s="38">
        <v>126</v>
      </c>
      <c r="L7" s="39">
        <v>56</v>
      </c>
      <c r="M7" s="39">
        <v>11</v>
      </c>
      <c r="N7" s="39">
        <v>92</v>
      </c>
      <c r="O7" s="39">
        <v>55</v>
      </c>
      <c r="P7" s="40">
        <v>2</v>
      </c>
      <c r="Q7" s="39">
        <v>35</v>
      </c>
      <c r="R7" s="39">
        <v>37</v>
      </c>
      <c r="S7" s="41">
        <v>5</v>
      </c>
    </row>
    <row r="8" spans="1:19" ht="15.75" x14ac:dyDescent="0.25">
      <c r="A8" s="234" t="s">
        <v>12</v>
      </c>
      <c r="B8" s="33">
        <v>111</v>
      </c>
      <c r="C8" s="34">
        <v>59</v>
      </c>
      <c r="D8" s="34">
        <v>30</v>
      </c>
      <c r="E8" s="34">
        <v>49</v>
      </c>
      <c r="F8" s="34">
        <v>46</v>
      </c>
      <c r="G8" s="35">
        <v>0</v>
      </c>
      <c r="H8" s="34">
        <v>3</v>
      </c>
      <c r="I8" s="34">
        <v>29</v>
      </c>
      <c r="J8" s="42">
        <v>6</v>
      </c>
      <c r="K8" s="33">
        <v>117</v>
      </c>
      <c r="L8" s="34">
        <v>76</v>
      </c>
      <c r="M8" s="34">
        <v>11</v>
      </c>
      <c r="N8" s="34">
        <v>68</v>
      </c>
      <c r="O8" s="34">
        <v>66</v>
      </c>
      <c r="P8" s="35">
        <v>0</v>
      </c>
      <c r="Q8" s="34">
        <v>2</v>
      </c>
      <c r="R8" s="34">
        <v>44</v>
      </c>
      <c r="S8" s="36">
        <v>2</v>
      </c>
    </row>
    <row r="9" spans="1:19" ht="15.75" x14ac:dyDescent="0.25">
      <c r="A9" s="234" t="s">
        <v>13</v>
      </c>
      <c r="B9" s="33">
        <v>345</v>
      </c>
      <c r="C9" s="34">
        <v>266</v>
      </c>
      <c r="D9" s="34">
        <v>35</v>
      </c>
      <c r="E9" s="34">
        <v>289</v>
      </c>
      <c r="F9" s="34">
        <v>42</v>
      </c>
      <c r="G9" s="35">
        <v>247</v>
      </c>
      <c r="H9" s="34">
        <v>0</v>
      </c>
      <c r="I9" s="34">
        <v>221</v>
      </c>
      <c r="J9" s="42">
        <v>30</v>
      </c>
      <c r="K9" s="33">
        <v>27</v>
      </c>
      <c r="L9" s="34">
        <v>16</v>
      </c>
      <c r="M9" s="34">
        <v>2</v>
      </c>
      <c r="N9" s="34">
        <v>23</v>
      </c>
      <c r="O9" s="34">
        <v>3</v>
      </c>
      <c r="P9" s="35">
        <v>20</v>
      </c>
      <c r="Q9" s="34">
        <v>0</v>
      </c>
      <c r="R9" s="34">
        <v>13</v>
      </c>
      <c r="S9" s="36">
        <v>2</v>
      </c>
    </row>
    <row r="10" spans="1:19" ht="15.75" x14ac:dyDescent="0.25">
      <c r="A10" s="234" t="s">
        <v>14</v>
      </c>
      <c r="B10" s="33">
        <v>2729</v>
      </c>
      <c r="C10" s="34">
        <v>1489</v>
      </c>
      <c r="D10" s="34">
        <v>174</v>
      </c>
      <c r="E10" s="34">
        <v>703</v>
      </c>
      <c r="F10" s="34">
        <v>650</v>
      </c>
      <c r="G10" s="35">
        <v>51</v>
      </c>
      <c r="H10" s="34">
        <v>2</v>
      </c>
      <c r="I10" s="34">
        <v>306</v>
      </c>
      <c r="J10" s="42">
        <v>24</v>
      </c>
      <c r="K10" s="33">
        <v>66</v>
      </c>
      <c r="L10" s="34">
        <v>33</v>
      </c>
      <c r="M10" s="34">
        <v>12</v>
      </c>
      <c r="N10" s="34">
        <v>44</v>
      </c>
      <c r="O10" s="34">
        <v>44</v>
      </c>
      <c r="P10" s="35">
        <v>0</v>
      </c>
      <c r="Q10" s="34">
        <v>0</v>
      </c>
      <c r="R10" s="34">
        <v>20</v>
      </c>
      <c r="S10" s="36">
        <v>4</v>
      </c>
    </row>
    <row r="11" spans="1:19" ht="15.75" x14ac:dyDescent="0.25">
      <c r="A11" s="234" t="s">
        <v>15</v>
      </c>
      <c r="B11" s="33">
        <v>6974</v>
      </c>
      <c r="C11" s="34">
        <v>4817</v>
      </c>
      <c r="D11" s="34">
        <v>2512</v>
      </c>
      <c r="E11" s="34">
        <v>1666</v>
      </c>
      <c r="F11" s="34">
        <v>1178</v>
      </c>
      <c r="G11" s="35">
        <v>488</v>
      </c>
      <c r="H11" s="34">
        <v>0</v>
      </c>
      <c r="I11" s="34">
        <v>1164</v>
      </c>
      <c r="J11" s="42">
        <v>464</v>
      </c>
      <c r="K11" s="33">
        <v>560</v>
      </c>
      <c r="L11" s="34">
        <v>445</v>
      </c>
      <c r="M11" s="34">
        <v>46</v>
      </c>
      <c r="N11" s="34">
        <v>234</v>
      </c>
      <c r="O11" s="34">
        <v>231</v>
      </c>
      <c r="P11" s="35">
        <v>3</v>
      </c>
      <c r="Q11" s="34">
        <v>0</v>
      </c>
      <c r="R11" s="34">
        <v>177</v>
      </c>
      <c r="S11" s="36">
        <v>24</v>
      </c>
    </row>
    <row r="12" spans="1:19" ht="15.75" x14ac:dyDescent="0.25">
      <c r="A12" s="234" t="s">
        <v>16</v>
      </c>
      <c r="B12" s="33">
        <v>3394</v>
      </c>
      <c r="C12" s="34">
        <v>2237</v>
      </c>
      <c r="D12" s="34">
        <v>1220</v>
      </c>
      <c r="E12" s="34">
        <v>587</v>
      </c>
      <c r="F12" s="34">
        <v>587</v>
      </c>
      <c r="G12" s="35">
        <v>0</v>
      </c>
      <c r="H12" s="34">
        <v>0</v>
      </c>
      <c r="I12" s="34">
        <v>360</v>
      </c>
      <c r="J12" s="42">
        <v>222</v>
      </c>
      <c r="K12" s="33">
        <v>246</v>
      </c>
      <c r="L12" s="34">
        <v>206</v>
      </c>
      <c r="M12" s="34">
        <v>25</v>
      </c>
      <c r="N12" s="34">
        <v>111</v>
      </c>
      <c r="O12" s="34">
        <v>111</v>
      </c>
      <c r="P12" s="35">
        <v>0</v>
      </c>
      <c r="Q12" s="34">
        <v>0</v>
      </c>
      <c r="R12" s="34">
        <v>89</v>
      </c>
      <c r="S12" s="36">
        <v>7</v>
      </c>
    </row>
    <row r="13" spans="1:19" ht="15.75" x14ac:dyDescent="0.25">
      <c r="A13" s="234" t="s">
        <v>17</v>
      </c>
      <c r="B13" s="33">
        <v>4322</v>
      </c>
      <c r="C13" s="34">
        <v>3061</v>
      </c>
      <c r="D13" s="34">
        <v>1326</v>
      </c>
      <c r="E13" s="34">
        <v>863</v>
      </c>
      <c r="F13" s="34">
        <v>805</v>
      </c>
      <c r="G13" s="35">
        <v>58</v>
      </c>
      <c r="H13" s="34">
        <v>0</v>
      </c>
      <c r="I13" s="34">
        <v>563</v>
      </c>
      <c r="J13" s="42">
        <v>278</v>
      </c>
      <c r="K13" s="33">
        <v>38</v>
      </c>
      <c r="L13" s="34">
        <v>11</v>
      </c>
      <c r="M13" s="34">
        <v>9</v>
      </c>
      <c r="N13" s="34">
        <v>36</v>
      </c>
      <c r="O13" s="34">
        <v>36</v>
      </c>
      <c r="P13" s="35">
        <v>0</v>
      </c>
      <c r="Q13" s="34">
        <v>0</v>
      </c>
      <c r="R13" s="34">
        <v>11</v>
      </c>
      <c r="S13" s="36">
        <v>8</v>
      </c>
    </row>
    <row r="14" spans="1:19" ht="15.75" x14ac:dyDescent="0.25">
      <c r="A14" s="235" t="s">
        <v>18</v>
      </c>
      <c r="B14" s="33">
        <v>2975</v>
      </c>
      <c r="C14" s="34">
        <v>1999</v>
      </c>
      <c r="D14" s="34">
        <v>833</v>
      </c>
      <c r="E14" s="34">
        <v>773</v>
      </c>
      <c r="F14" s="34">
        <v>769</v>
      </c>
      <c r="G14" s="35">
        <v>4</v>
      </c>
      <c r="H14" s="34">
        <v>0</v>
      </c>
      <c r="I14" s="34">
        <v>489</v>
      </c>
      <c r="J14" s="42">
        <v>264</v>
      </c>
      <c r="K14" s="33">
        <v>26</v>
      </c>
      <c r="L14" s="34">
        <v>13</v>
      </c>
      <c r="M14" s="34">
        <v>1</v>
      </c>
      <c r="N14" s="34">
        <v>21</v>
      </c>
      <c r="O14" s="34">
        <v>21</v>
      </c>
      <c r="P14" s="35">
        <v>0</v>
      </c>
      <c r="Q14" s="34">
        <v>0</v>
      </c>
      <c r="R14" s="34">
        <v>9</v>
      </c>
      <c r="S14" s="36">
        <v>1</v>
      </c>
    </row>
    <row r="15" spans="1:19" ht="15.75" x14ac:dyDescent="0.25">
      <c r="A15" s="234" t="s">
        <v>19</v>
      </c>
      <c r="B15" s="33">
        <v>3495</v>
      </c>
      <c r="C15" s="34">
        <v>2125</v>
      </c>
      <c r="D15" s="34">
        <v>1420</v>
      </c>
      <c r="E15" s="34">
        <v>747</v>
      </c>
      <c r="F15" s="34">
        <v>747</v>
      </c>
      <c r="G15" s="35">
        <v>0</v>
      </c>
      <c r="H15" s="34">
        <v>0</v>
      </c>
      <c r="I15" s="34">
        <v>439</v>
      </c>
      <c r="J15" s="42">
        <v>289</v>
      </c>
      <c r="K15" s="33">
        <v>30</v>
      </c>
      <c r="L15" s="34">
        <v>15</v>
      </c>
      <c r="M15" s="34">
        <v>10</v>
      </c>
      <c r="N15" s="34">
        <v>18</v>
      </c>
      <c r="O15" s="34">
        <v>18</v>
      </c>
      <c r="P15" s="35">
        <v>0</v>
      </c>
      <c r="Q15" s="34">
        <v>0</v>
      </c>
      <c r="R15" s="34">
        <v>8</v>
      </c>
      <c r="S15" s="36">
        <v>1</v>
      </c>
    </row>
    <row r="16" spans="1:19" ht="15.75" x14ac:dyDescent="0.25">
      <c r="A16" s="234" t="s">
        <v>20</v>
      </c>
      <c r="B16" s="33">
        <v>1025</v>
      </c>
      <c r="C16" s="34">
        <v>805</v>
      </c>
      <c r="D16" s="34">
        <v>326</v>
      </c>
      <c r="E16" s="34">
        <v>794</v>
      </c>
      <c r="F16" s="34">
        <v>508</v>
      </c>
      <c r="G16" s="35">
        <v>284</v>
      </c>
      <c r="H16" s="34">
        <v>2</v>
      </c>
      <c r="I16" s="34">
        <v>647</v>
      </c>
      <c r="J16" s="42">
        <v>202</v>
      </c>
      <c r="K16" s="33">
        <v>55</v>
      </c>
      <c r="L16" s="34">
        <v>40</v>
      </c>
      <c r="M16" s="34">
        <v>16</v>
      </c>
      <c r="N16" s="34">
        <v>53</v>
      </c>
      <c r="O16" s="34">
        <v>16</v>
      </c>
      <c r="P16" s="35">
        <v>0</v>
      </c>
      <c r="Q16" s="34">
        <v>37</v>
      </c>
      <c r="R16" s="34">
        <v>39</v>
      </c>
      <c r="S16" s="36">
        <v>16</v>
      </c>
    </row>
    <row r="17" spans="1:19" ht="15.75" x14ac:dyDescent="0.25">
      <c r="A17" s="234" t="s">
        <v>21</v>
      </c>
      <c r="B17" s="33">
        <v>8465</v>
      </c>
      <c r="C17" s="34">
        <v>6099</v>
      </c>
      <c r="D17" s="34">
        <v>1372</v>
      </c>
      <c r="E17" s="34">
        <v>2615</v>
      </c>
      <c r="F17" s="34">
        <v>2586</v>
      </c>
      <c r="G17" s="35">
        <v>24</v>
      </c>
      <c r="H17" s="34">
        <v>5</v>
      </c>
      <c r="I17" s="34">
        <v>1813</v>
      </c>
      <c r="J17" s="42">
        <v>307</v>
      </c>
      <c r="K17" s="33">
        <v>471</v>
      </c>
      <c r="L17" s="34">
        <v>371</v>
      </c>
      <c r="M17" s="34">
        <v>35</v>
      </c>
      <c r="N17" s="34">
        <v>186</v>
      </c>
      <c r="O17" s="34">
        <v>186</v>
      </c>
      <c r="P17" s="35">
        <v>0</v>
      </c>
      <c r="Q17" s="34">
        <v>0</v>
      </c>
      <c r="R17" s="34">
        <v>142</v>
      </c>
      <c r="S17" s="36">
        <v>8</v>
      </c>
    </row>
    <row r="18" spans="1:19" ht="15.75" x14ac:dyDescent="0.25">
      <c r="A18" s="234" t="s">
        <v>22</v>
      </c>
      <c r="B18" s="33">
        <v>4990</v>
      </c>
      <c r="C18" s="34">
        <v>3374</v>
      </c>
      <c r="D18" s="34">
        <v>1164</v>
      </c>
      <c r="E18" s="34">
        <v>3112</v>
      </c>
      <c r="F18" s="34">
        <v>2763</v>
      </c>
      <c r="G18" s="35">
        <v>348</v>
      </c>
      <c r="H18" s="34">
        <v>1</v>
      </c>
      <c r="I18" s="34">
        <v>2014</v>
      </c>
      <c r="J18" s="42">
        <v>641</v>
      </c>
      <c r="K18" s="33">
        <v>21</v>
      </c>
      <c r="L18" s="34">
        <v>13</v>
      </c>
      <c r="M18" s="34">
        <v>5</v>
      </c>
      <c r="N18" s="34">
        <v>11</v>
      </c>
      <c r="O18" s="34">
        <v>11</v>
      </c>
      <c r="P18" s="35">
        <v>0</v>
      </c>
      <c r="Q18" s="34">
        <v>0</v>
      </c>
      <c r="R18" s="34">
        <v>6</v>
      </c>
      <c r="S18" s="36">
        <v>0</v>
      </c>
    </row>
    <row r="19" spans="1:19" ht="15.75" x14ac:dyDescent="0.25">
      <c r="A19" s="234" t="s">
        <v>23</v>
      </c>
      <c r="B19" s="33">
        <v>2200</v>
      </c>
      <c r="C19" s="34">
        <v>595</v>
      </c>
      <c r="D19" s="34">
        <v>919</v>
      </c>
      <c r="E19" s="34">
        <v>1451</v>
      </c>
      <c r="F19" s="34">
        <v>242</v>
      </c>
      <c r="G19" s="35">
        <v>1209</v>
      </c>
      <c r="H19" s="34">
        <v>0</v>
      </c>
      <c r="I19" s="34">
        <v>406</v>
      </c>
      <c r="J19" s="42">
        <v>498</v>
      </c>
      <c r="K19" s="33">
        <v>10</v>
      </c>
      <c r="L19" s="34">
        <v>4</v>
      </c>
      <c r="M19" s="34">
        <v>2</v>
      </c>
      <c r="N19" s="34">
        <v>5</v>
      </c>
      <c r="O19" s="34">
        <v>1</v>
      </c>
      <c r="P19" s="35">
        <v>4</v>
      </c>
      <c r="Q19" s="34">
        <v>0</v>
      </c>
      <c r="R19" s="34">
        <v>2</v>
      </c>
      <c r="S19" s="36">
        <v>1</v>
      </c>
    </row>
    <row r="20" spans="1:19" ht="15.75" x14ac:dyDescent="0.25">
      <c r="A20" s="234" t="s">
        <v>24</v>
      </c>
      <c r="B20" s="33">
        <v>5137</v>
      </c>
      <c r="C20" s="34">
        <v>4053</v>
      </c>
      <c r="D20" s="34">
        <v>341</v>
      </c>
      <c r="E20" s="34">
        <v>1975</v>
      </c>
      <c r="F20" s="34">
        <v>1955</v>
      </c>
      <c r="G20" s="35">
        <v>0</v>
      </c>
      <c r="H20" s="34">
        <v>20</v>
      </c>
      <c r="I20" s="34">
        <v>1504</v>
      </c>
      <c r="J20" s="42">
        <v>92</v>
      </c>
      <c r="K20" s="33">
        <v>2356</v>
      </c>
      <c r="L20" s="34">
        <v>1923</v>
      </c>
      <c r="M20" s="34">
        <v>64</v>
      </c>
      <c r="N20" s="34">
        <v>823</v>
      </c>
      <c r="O20" s="34">
        <v>816</v>
      </c>
      <c r="P20" s="35">
        <v>0</v>
      </c>
      <c r="Q20" s="34">
        <v>7</v>
      </c>
      <c r="R20" s="34">
        <v>643</v>
      </c>
      <c r="S20" s="36">
        <v>20</v>
      </c>
    </row>
    <row r="21" spans="1:19" ht="15.75" x14ac:dyDescent="0.25">
      <c r="A21" s="234" t="s">
        <v>25</v>
      </c>
      <c r="B21" s="33">
        <v>6301</v>
      </c>
      <c r="C21" s="34">
        <v>3690</v>
      </c>
      <c r="D21" s="34">
        <v>1740</v>
      </c>
      <c r="E21" s="34">
        <v>2851</v>
      </c>
      <c r="F21" s="34">
        <v>2496</v>
      </c>
      <c r="G21" s="35">
        <v>352</v>
      </c>
      <c r="H21" s="34">
        <v>3</v>
      </c>
      <c r="I21" s="34">
        <v>1495</v>
      </c>
      <c r="J21" s="42">
        <v>877</v>
      </c>
      <c r="K21" s="33">
        <v>72</v>
      </c>
      <c r="L21" s="34">
        <v>37</v>
      </c>
      <c r="M21" s="34">
        <v>26</v>
      </c>
      <c r="N21" s="34">
        <v>28</v>
      </c>
      <c r="O21" s="34">
        <v>26</v>
      </c>
      <c r="P21" s="35">
        <v>2</v>
      </c>
      <c r="Q21" s="34">
        <v>0</v>
      </c>
      <c r="R21" s="34">
        <v>12</v>
      </c>
      <c r="S21" s="36">
        <v>6</v>
      </c>
    </row>
    <row r="22" spans="1:19" ht="15.75" x14ac:dyDescent="0.25">
      <c r="A22" s="234" t="s">
        <v>26</v>
      </c>
      <c r="B22" s="33">
        <v>2881</v>
      </c>
      <c r="C22" s="34">
        <v>1390</v>
      </c>
      <c r="D22" s="34">
        <v>290</v>
      </c>
      <c r="E22" s="34">
        <v>1046</v>
      </c>
      <c r="F22" s="34">
        <v>879</v>
      </c>
      <c r="G22" s="35">
        <v>23</v>
      </c>
      <c r="H22" s="34">
        <v>144</v>
      </c>
      <c r="I22" s="34">
        <v>413</v>
      </c>
      <c r="J22" s="42">
        <v>101</v>
      </c>
      <c r="K22" s="33">
        <v>444</v>
      </c>
      <c r="L22" s="34">
        <v>183</v>
      </c>
      <c r="M22" s="34">
        <v>13</v>
      </c>
      <c r="N22" s="34">
        <v>213</v>
      </c>
      <c r="O22" s="34">
        <v>181</v>
      </c>
      <c r="P22" s="35">
        <v>0</v>
      </c>
      <c r="Q22" s="34">
        <v>32</v>
      </c>
      <c r="R22" s="34">
        <v>77</v>
      </c>
      <c r="S22" s="36">
        <v>2</v>
      </c>
    </row>
    <row r="23" spans="1:19" ht="15.75" x14ac:dyDescent="0.25">
      <c r="A23" s="234" t="s">
        <v>27</v>
      </c>
      <c r="B23" s="33">
        <v>2332</v>
      </c>
      <c r="C23" s="34">
        <v>1707</v>
      </c>
      <c r="D23" s="34">
        <v>613</v>
      </c>
      <c r="E23" s="34">
        <v>1369</v>
      </c>
      <c r="F23" s="34">
        <v>1334</v>
      </c>
      <c r="G23" s="35">
        <v>33</v>
      </c>
      <c r="H23" s="34">
        <v>2</v>
      </c>
      <c r="I23" s="34">
        <v>1017</v>
      </c>
      <c r="J23" s="42">
        <v>215</v>
      </c>
      <c r="K23" s="33">
        <v>456</v>
      </c>
      <c r="L23" s="34">
        <v>361</v>
      </c>
      <c r="M23" s="34">
        <v>43</v>
      </c>
      <c r="N23" s="34">
        <v>227</v>
      </c>
      <c r="O23" s="34">
        <v>220</v>
      </c>
      <c r="P23" s="35">
        <v>7</v>
      </c>
      <c r="Q23" s="34">
        <v>0</v>
      </c>
      <c r="R23" s="34">
        <v>177</v>
      </c>
      <c r="S23" s="36">
        <v>24</v>
      </c>
    </row>
    <row r="24" spans="1:19" ht="15.75" customHeight="1" thickBot="1" x14ac:dyDescent="0.3">
      <c r="A24" s="215" t="s">
        <v>28</v>
      </c>
      <c r="B24" s="205">
        <v>422</v>
      </c>
      <c r="C24" s="206">
        <v>100</v>
      </c>
      <c r="D24" s="206">
        <v>415</v>
      </c>
      <c r="E24" s="206">
        <v>44</v>
      </c>
      <c r="F24" s="206">
        <v>44</v>
      </c>
      <c r="G24" s="206">
        <v>0</v>
      </c>
      <c r="H24" s="206">
        <v>0</v>
      </c>
      <c r="I24" s="206">
        <v>17</v>
      </c>
      <c r="J24" s="207">
        <v>40</v>
      </c>
      <c r="K24" s="208">
        <v>0</v>
      </c>
      <c r="L24" s="206">
        <v>0</v>
      </c>
      <c r="M24" s="206">
        <v>0</v>
      </c>
      <c r="N24" s="206">
        <v>0</v>
      </c>
      <c r="O24" s="206">
        <v>0</v>
      </c>
      <c r="P24" s="206">
        <v>0</v>
      </c>
      <c r="Q24" s="206">
        <v>0</v>
      </c>
      <c r="R24" s="206">
        <v>0</v>
      </c>
      <c r="S24" s="207">
        <v>0</v>
      </c>
    </row>
    <row r="25" spans="1:19" ht="16.5" thickBot="1" x14ac:dyDescent="0.3">
      <c r="A25" s="229" t="s">
        <v>5</v>
      </c>
      <c r="B25" s="230">
        <f t="shared" ref="B25:J25" si="0">SUM(B7:B24)</f>
        <v>58334</v>
      </c>
      <c r="C25" s="231">
        <f t="shared" si="0"/>
        <v>38030</v>
      </c>
      <c r="D25" s="231">
        <f t="shared" si="0"/>
        <v>14776</v>
      </c>
      <c r="E25" s="231">
        <f t="shared" si="0"/>
        <v>21068</v>
      </c>
      <c r="F25" s="231">
        <f t="shared" si="0"/>
        <v>17764</v>
      </c>
      <c r="G25" s="231">
        <f t="shared" si="0"/>
        <v>3122</v>
      </c>
      <c r="H25" s="231">
        <f t="shared" si="0"/>
        <v>182</v>
      </c>
      <c r="I25" s="231">
        <f t="shared" si="0"/>
        <v>12982</v>
      </c>
      <c r="J25" s="232">
        <f t="shared" si="0"/>
        <v>4569</v>
      </c>
      <c r="K25" s="230">
        <v>5121</v>
      </c>
      <c r="L25" s="231">
        <v>3803</v>
      </c>
      <c r="M25" s="231">
        <v>331</v>
      </c>
      <c r="N25" s="231">
        <v>2193</v>
      </c>
      <c r="O25" s="231">
        <v>2042</v>
      </c>
      <c r="P25" s="231">
        <v>38</v>
      </c>
      <c r="Q25" s="231">
        <v>113</v>
      </c>
      <c r="R25" s="231">
        <v>1506</v>
      </c>
      <c r="S25" s="232">
        <v>131</v>
      </c>
    </row>
    <row r="26" spans="1:19" ht="15.75" x14ac:dyDescent="0.25">
      <c r="A26" s="2"/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</row>
    <row r="27" spans="1:19" ht="15.75" x14ac:dyDescent="0.25">
      <c r="A27" s="2" t="s">
        <v>29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</row>
    <row r="28" spans="1:19" ht="15.75" x14ac:dyDescent="0.25">
      <c r="A28" s="2" t="s">
        <v>30</v>
      </c>
      <c r="B28" s="2"/>
      <c r="C28" s="2"/>
      <c r="D28" s="2"/>
      <c r="E28" s="2"/>
      <c r="F28" s="2"/>
      <c r="G28" s="2"/>
      <c r="H28" s="2"/>
      <c r="I28" s="43"/>
      <c r="J28" s="2"/>
      <c r="K28" s="2"/>
      <c r="L28" s="2"/>
      <c r="M28" s="2"/>
      <c r="N28" s="2"/>
      <c r="O28" s="2"/>
      <c r="P28" s="2"/>
      <c r="Q28" s="2"/>
      <c r="R28" s="2"/>
      <c r="S28" s="2"/>
    </row>
    <row r="29" spans="1:19" ht="15.75" x14ac:dyDescent="0.25">
      <c r="A29" s="2" t="s">
        <v>31</v>
      </c>
      <c r="B29" s="2"/>
      <c r="C29" s="2"/>
      <c r="D29" s="2"/>
      <c r="E29" s="2"/>
      <c r="F29" s="2"/>
      <c r="G29" s="2"/>
      <c r="H29" s="2"/>
      <c r="I29" s="2"/>
      <c r="J29" s="43"/>
      <c r="K29" s="2"/>
      <c r="L29" s="2"/>
      <c r="M29" s="2"/>
      <c r="N29" s="2"/>
      <c r="O29" s="2"/>
      <c r="P29" s="2"/>
      <c r="Q29" s="2"/>
      <c r="R29" s="2"/>
      <c r="S29" s="2"/>
    </row>
  </sheetData>
  <mergeCells count="15">
    <mergeCell ref="A3:A6"/>
    <mergeCell ref="B3:J3"/>
    <mergeCell ref="K3:S3"/>
    <mergeCell ref="B4:D4"/>
    <mergeCell ref="E4:J4"/>
    <mergeCell ref="K4:M4"/>
    <mergeCell ref="N4:S4"/>
    <mergeCell ref="B5:B6"/>
    <mergeCell ref="C5:D5"/>
    <mergeCell ref="E5:E6"/>
    <mergeCell ref="F5:J5"/>
    <mergeCell ref="K5:K6"/>
    <mergeCell ref="L5:M5"/>
    <mergeCell ref="N5:N6"/>
    <mergeCell ref="O5:S5"/>
  </mergeCells>
  <conditionalFormatting sqref="B7">
    <cfRule type="duplicateValues" dxfId="4" priority="6"/>
  </conditionalFormatting>
  <conditionalFormatting sqref="B25:S25">
    <cfRule type="duplicateValues" dxfId="3" priority="5"/>
  </conditionalFormatting>
  <pageMargins left="0.7" right="0.7" top="0.78740157499999996" bottom="0.78740157499999996" header="0.3" footer="0.3"/>
  <pageSetup paperSize="9" scale="68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1"/>
  <sheetViews>
    <sheetView workbookViewId="0">
      <selection activeCell="E22" sqref="E22:N23"/>
    </sheetView>
  </sheetViews>
  <sheetFormatPr defaultRowHeight="15" x14ac:dyDescent="0.25"/>
  <sheetData>
    <row r="1" spans="1:23" ht="15.75" x14ac:dyDescent="0.25">
      <c r="A1" s="1" t="s">
        <v>122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23" ht="16.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23" ht="15.75" x14ac:dyDescent="0.25">
      <c r="A3" s="316" t="s">
        <v>0</v>
      </c>
      <c r="B3" s="297" t="s">
        <v>1</v>
      </c>
      <c r="C3" s="298"/>
      <c r="D3" s="298"/>
      <c r="E3" s="299"/>
      <c r="F3" s="298" t="s">
        <v>2</v>
      </c>
      <c r="G3" s="298"/>
      <c r="H3" s="298"/>
      <c r="I3" s="298"/>
      <c r="J3" s="297" t="s">
        <v>5</v>
      </c>
      <c r="K3" s="298"/>
      <c r="L3" s="298"/>
      <c r="M3" s="299"/>
      <c r="N3" s="318" t="s">
        <v>5</v>
      </c>
    </row>
    <row r="4" spans="1:23" ht="16.5" thickBot="1" x14ac:dyDescent="0.3">
      <c r="A4" s="317"/>
      <c r="B4" s="44" t="s">
        <v>32</v>
      </c>
      <c r="C4" s="45" t="s">
        <v>33</v>
      </c>
      <c r="D4" s="46" t="s">
        <v>34</v>
      </c>
      <c r="E4" s="47" t="s">
        <v>35</v>
      </c>
      <c r="F4" s="45" t="s">
        <v>32</v>
      </c>
      <c r="G4" s="45" t="s">
        <v>33</v>
      </c>
      <c r="H4" s="46" t="s">
        <v>34</v>
      </c>
      <c r="I4" s="48" t="s">
        <v>35</v>
      </c>
      <c r="J4" s="44" t="s">
        <v>32</v>
      </c>
      <c r="K4" s="45" t="s">
        <v>33</v>
      </c>
      <c r="L4" s="46" t="s">
        <v>34</v>
      </c>
      <c r="M4" s="47" t="s">
        <v>35</v>
      </c>
      <c r="N4" s="319"/>
    </row>
    <row r="5" spans="1:23" ht="15.75" x14ac:dyDescent="0.25">
      <c r="A5" s="236" t="s">
        <v>11</v>
      </c>
      <c r="B5" s="49">
        <v>9</v>
      </c>
      <c r="C5" s="50">
        <v>1</v>
      </c>
      <c r="D5" s="22">
        <v>0</v>
      </c>
      <c r="E5" s="51">
        <v>3</v>
      </c>
      <c r="F5" s="50">
        <v>2</v>
      </c>
      <c r="G5" s="50">
        <v>2</v>
      </c>
      <c r="H5" s="22">
        <v>0</v>
      </c>
      <c r="I5" s="52">
        <v>2</v>
      </c>
      <c r="J5" s="49">
        <v>11</v>
      </c>
      <c r="K5" s="50">
        <v>3</v>
      </c>
      <c r="L5" s="22">
        <v>0</v>
      </c>
      <c r="M5" s="51">
        <v>5</v>
      </c>
      <c r="N5" s="237">
        <v>19</v>
      </c>
      <c r="O5" s="184"/>
    </row>
    <row r="6" spans="1:23" ht="15.75" x14ac:dyDescent="0.25">
      <c r="A6" s="238" t="s">
        <v>12</v>
      </c>
      <c r="B6" s="53">
        <v>14</v>
      </c>
      <c r="C6" s="54">
        <v>18</v>
      </c>
      <c r="D6" s="23">
        <v>0</v>
      </c>
      <c r="E6" s="55">
        <v>0</v>
      </c>
      <c r="F6" s="54">
        <v>13</v>
      </c>
      <c r="G6" s="54">
        <v>5</v>
      </c>
      <c r="H6" s="23">
        <v>0</v>
      </c>
      <c r="I6" s="56">
        <v>0</v>
      </c>
      <c r="J6" s="53">
        <v>27</v>
      </c>
      <c r="K6" s="54">
        <v>23</v>
      </c>
      <c r="L6" s="23">
        <v>0</v>
      </c>
      <c r="M6" s="55">
        <v>0</v>
      </c>
      <c r="N6" s="239">
        <v>50</v>
      </c>
      <c r="O6" s="184"/>
    </row>
    <row r="7" spans="1:23" ht="15.75" x14ac:dyDescent="0.25">
      <c r="A7" s="238" t="s">
        <v>13</v>
      </c>
      <c r="B7" s="53">
        <v>0</v>
      </c>
      <c r="C7" s="54">
        <v>8</v>
      </c>
      <c r="D7" s="23">
        <v>0</v>
      </c>
      <c r="E7" s="55">
        <v>1</v>
      </c>
      <c r="F7" s="54">
        <v>0</v>
      </c>
      <c r="G7" s="54">
        <v>0</v>
      </c>
      <c r="H7" s="23">
        <v>0</v>
      </c>
      <c r="I7" s="56">
        <v>0</v>
      </c>
      <c r="J7" s="53">
        <v>0</v>
      </c>
      <c r="K7" s="54">
        <v>8</v>
      </c>
      <c r="L7" s="23">
        <v>0</v>
      </c>
      <c r="M7" s="55">
        <v>1</v>
      </c>
      <c r="N7" s="239">
        <v>9</v>
      </c>
      <c r="O7" s="184"/>
    </row>
    <row r="8" spans="1:23" ht="15.75" x14ac:dyDescent="0.25">
      <c r="A8" s="238" t="s">
        <v>14</v>
      </c>
      <c r="B8" s="53">
        <v>0</v>
      </c>
      <c r="C8" s="54">
        <v>0</v>
      </c>
      <c r="D8" s="23">
        <v>1960</v>
      </c>
      <c r="E8" s="55">
        <v>22</v>
      </c>
      <c r="F8" s="54">
        <v>0</v>
      </c>
      <c r="G8" s="54">
        <v>0</v>
      </c>
      <c r="H8" s="23">
        <v>0</v>
      </c>
      <c r="I8" s="56">
        <v>20</v>
      </c>
      <c r="J8" s="53">
        <v>0</v>
      </c>
      <c r="K8" s="54">
        <v>0</v>
      </c>
      <c r="L8" s="23">
        <v>1960</v>
      </c>
      <c r="M8" s="55">
        <v>42</v>
      </c>
      <c r="N8" s="239">
        <v>2002</v>
      </c>
      <c r="O8" s="184"/>
    </row>
    <row r="9" spans="1:23" ht="15.75" x14ac:dyDescent="0.25">
      <c r="A9" s="238" t="s">
        <v>15</v>
      </c>
      <c r="B9" s="53">
        <v>886</v>
      </c>
      <c r="C9" s="54">
        <v>0</v>
      </c>
      <c r="D9" s="23">
        <v>2390</v>
      </c>
      <c r="E9" s="55">
        <v>0</v>
      </c>
      <c r="F9" s="54">
        <v>102</v>
      </c>
      <c r="G9" s="54">
        <v>21</v>
      </c>
      <c r="H9" s="23">
        <v>0</v>
      </c>
      <c r="I9" s="56">
        <v>3</v>
      </c>
      <c r="J9" s="53">
        <v>988</v>
      </c>
      <c r="K9" s="54">
        <v>21</v>
      </c>
      <c r="L9" s="23">
        <v>2390</v>
      </c>
      <c r="M9" s="55">
        <v>3</v>
      </c>
      <c r="N9" s="239">
        <v>3402</v>
      </c>
      <c r="O9" s="184"/>
    </row>
    <row r="10" spans="1:23" ht="15.75" x14ac:dyDescent="0.25">
      <c r="A10" s="238" t="s">
        <v>16</v>
      </c>
      <c r="B10" s="53">
        <v>257</v>
      </c>
      <c r="C10" s="54">
        <v>112</v>
      </c>
      <c r="D10" s="23">
        <v>1509</v>
      </c>
      <c r="E10" s="55">
        <v>0</v>
      </c>
      <c r="F10" s="54">
        <v>47</v>
      </c>
      <c r="G10" s="54">
        <v>0</v>
      </c>
      <c r="H10" s="23">
        <v>0</v>
      </c>
      <c r="I10" s="56">
        <v>0</v>
      </c>
      <c r="J10" s="53">
        <v>304</v>
      </c>
      <c r="K10" s="54">
        <v>112</v>
      </c>
      <c r="L10" s="23">
        <v>1509</v>
      </c>
      <c r="M10" s="55">
        <v>0</v>
      </c>
      <c r="N10" s="239">
        <v>1925</v>
      </c>
      <c r="O10" s="184"/>
    </row>
    <row r="11" spans="1:23" ht="15.75" x14ac:dyDescent="0.25">
      <c r="A11" s="238" t="s">
        <v>17</v>
      </c>
      <c r="B11" s="53">
        <v>703</v>
      </c>
      <c r="C11" s="54">
        <v>25</v>
      </c>
      <c r="D11" s="23">
        <v>1704</v>
      </c>
      <c r="E11" s="55">
        <v>1</v>
      </c>
      <c r="F11" s="54">
        <v>0</v>
      </c>
      <c r="G11" s="54">
        <v>0</v>
      </c>
      <c r="H11" s="23">
        <v>0</v>
      </c>
      <c r="I11" s="56">
        <v>0</v>
      </c>
      <c r="J11" s="53">
        <v>703</v>
      </c>
      <c r="K11" s="54">
        <v>25</v>
      </c>
      <c r="L11" s="23">
        <v>1704</v>
      </c>
      <c r="M11" s="55">
        <v>1</v>
      </c>
      <c r="N11" s="239">
        <v>2433</v>
      </c>
      <c r="O11" s="184"/>
      <c r="W11" s="190"/>
    </row>
    <row r="12" spans="1:23" ht="15.75" x14ac:dyDescent="0.25">
      <c r="A12" s="238" t="s">
        <v>18</v>
      </c>
      <c r="B12" s="53">
        <v>0</v>
      </c>
      <c r="C12" s="54">
        <v>0</v>
      </c>
      <c r="D12" s="23">
        <v>1309</v>
      </c>
      <c r="E12" s="55">
        <v>3</v>
      </c>
      <c r="F12" s="54">
        <v>0</v>
      </c>
      <c r="G12" s="54">
        <v>0</v>
      </c>
      <c r="H12" s="23">
        <v>0</v>
      </c>
      <c r="I12" s="56">
        <v>1</v>
      </c>
      <c r="J12" s="53">
        <v>0</v>
      </c>
      <c r="K12" s="54">
        <v>0</v>
      </c>
      <c r="L12" s="23">
        <v>1309</v>
      </c>
      <c r="M12" s="55">
        <v>4</v>
      </c>
      <c r="N12" s="239">
        <v>1313</v>
      </c>
      <c r="O12" s="184"/>
    </row>
    <row r="13" spans="1:23" ht="15.75" x14ac:dyDescent="0.25">
      <c r="A13" s="238" t="s">
        <v>19</v>
      </c>
      <c r="B13" s="53">
        <v>37</v>
      </c>
      <c r="C13" s="54">
        <v>0</v>
      </c>
      <c r="D13" s="23">
        <v>1599</v>
      </c>
      <c r="E13" s="55">
        <v>0</v>
      </c>
      <c r="F13" s="54">
        <v>0</v>
      </c>
      <c r="G13" s="54">
        <v>0</v>
      </c>
      <c r="H13" s="23">
        <v>0</v>
      </c>
      <c r="I13" s="56">
        <v>3</v>
      </c>
      <c r="J13" s="53">
        <v>37</v>
      </c>
      <c r="K13" s="54">
        <v>0</v>
      </c>
      <c r="L13" s="23">
        <v>1599</v>
      </c>
      <c r="M13" s="55">
        <v>3</v>
      </c>
      <c r="N13" s="239">
        <v>1639</v>
      </c>
      <c r="O13" s="184"/>
    </row>
    <row r="14" spans="1:23" ht="15.75" x14ac:dyDescent="0.25">
      <c r="A14" s="240" t="s">
        <v>20</v>
      </c>
      <c r="B14" s="53">
        <v>0</v>
      </c>
      <c r="C14" s="54">
        <v>1</v>
      </c>
      <c r="D14" s="23">
        <v>9</v>
      </c>
      <c r="E14" s="55">
        <v>2</v>
      </c>
      <c r="F14" s="54">
        <v>0</v>
      </c>
      <c r="G14" s="54">
        <v>0</v>
      </c>
      <c r="H14" s="23">
        <v>0</v>
      </c>
      <c r="I14" s="56">
        <v>0</v>
      </c>
      <c r="J14" s="53">
        <v>0</v>
      </c>
      <c r="K14" s="54">
        <v>1</v>
      </c>
      <c r="L14" s="23">
        <v>9</v>
      </c>
      <c r="M14" s="55">
        <v>2</v>
      </c>
      <c r="N14" s="239">
        <v>12</v>
      </c>
      <c r="O14" s="184"/>
    </row>
    <row r="15" spans="1:23" ht="15.75" x14ac:dyDescent="0.25">
      <c r="A15" s="238" t="s">
        <v>21</v>
      </c>
      <c r="B15" s="53">
        <v>2380</v>
      </c>
      <c r="C15" s="54">
        <v>323</v>
      </c>
      <c r="D15" s="23">
        <v>0</v>
      </c>
      <c r="E15" s="55">
        <v>33</v>
      </c>
      <c r="F15" s="54">
        <v>26</v>
      </c>
      <c r="G15" s="54">
        <v>52</v>
      </c>
      <c r="H15" s="23">
        <v>0</v>
      </c>
      <c r="I15" s="56">
        <v>19</v>
      </c>
      <c r="J15" s="53">
        <v>2406</v>
      </c>
      <c r="K15" s="54">
        <v>375</v>
      </c>
      <c r="L15" s="23">
        <v>0</v>
      </c>
      <c r="M15" s="55">
        <v>52</v>
      </c>
      <c r="N15" s="239">
        <v>2833</v>
      </c>
      <c r="O15" s="184"/>
    </row>
    <row r="16" spans="1:23" ht="15.75" x14ac:dyDescent="0.25">
      <c r="A16" s="238" t="s">
        <v>22</v>
      </c>
      <c r="B16" s="53">
        <v>648</v>
      </c>
      <c r="C16" s="54">
        <v>69</v>
      </c>
      <c r="D16" s="23">
        <v>0</v>
      </c>
      <c r="E16" s="55">
        <v>11</v>
      </c>
      <c r="F16" s="54">
        <v>0</v>
      </c>
      <c r="G16" s="54">
        <v>0</v>
      </c>
      <c r="H16" s="23">
        <v>0</v>
      </c>
      <c r="I16" s="56">
        <v>2</v>
      </c>
      <c r="J16" s="53">
        <v>648</v>
      </c>
      <c r="K16" s="54">
        <v>69</v>
      </c>
      <c r="L16" s="23">
        <v>0</v>
      </c>
      <c r="M16" s="55">
        <v>13</v>
      </c>
      <c r="N16" s="239">
        <v>730</v>
      </c>
      <c r="O16" s="184"/>
    </row>
    <row r="17" spans="1:19" ht="15.75" x14ac:dyDescent="0.25">
      <c r="A17" s="238" t="s">
        <v>23</v>
      </c>
      <c r="B17" s="53">
        <v>219</v>
      </c>
      <c r="C17" s="54">
        <v>54</v>
      </c>
      <c r="D17" s="23">
        <v>0</v>
      </c>
      <c r="E17" s="55">
        <v>4</v>
      </c>
      <c r="F17" s="54">
        <v>0</v>
      </c>
      <c r="G17" s="54">
        <v>1</v>
      </c>
      <c r="H17" s="23">
        <v>0</v>
      </c>
      <c r="I17" s="56">
        <v>0</v>
      </c>
      <c r="J17" s="53">
        <v>219</v>
      </c>
      <c r="K17" s="54">
        <v>55</v>
      </c>
      <c r="L17" s="23">
        <v>0</v>
      </c>
      <c r="M17" s="55">
        <v>4</v>
      </c>
      <c r="N17" s="239">
        <v>278</v>
      </c>
      <c r="O17" s="184"/>
    </row>
    <row r="18" spans="1:19" ht="15.75" x14ac:dyDescent="0.25">
      <c r="A18" s="238" t="s">
        <v>24</v>
      </c>
      <c r="B18" s="53">
        <v>1721</v>
      </c>
      <c r="C18" s="54">
        <v>276</v>
      </c>
      <c r="D18" s="23">
        <v>82</v>
      </c>
      <c r="E18" s="55">
        <v>21</v>
      </c>
      <c r="F18" s="54">
        <v>341</v>
      </c>
      <c r="G18" s="54">
        <v>490</v>
      </c>
      <c r="H18" s="23">
        <v>63</v>
      </c>
      <c r="I18" s="56">
        <v>12</v>
      </c>
      <c r="J18" s="53">
        <v>2062</v>
      </c>
      <c r="K18" s="54">
        <v>766</v>
      </c>
      <c r="L18" s="23">
        <v>145</v>
      </c>
      <c r="M18" s="55">
        <v>33</v>
      </c>
      <c r="N18" s="239">
        <v>3006</v>
      </c>
      <c r="O18" s="184"/>
    </row>
    <row r="19" spans="1:19" ht="15.75" x14ac:dyDescent="0.25">
      <c r="A19" s="238" t="s">
        <v>25</v>
      </c>
      <c r="B19" s="53">
        <v>1832</v>
      </c>
      <c r="C19" s="54">
        <v>545</v>
      </c>
      <c r="D19" s="23">
        <v>0</v>
      </c>
      <c r="E19" s="55">
        <v>80</v>
      </c>
      <c r="F19" s="54">
        <v>0</v>
      </c>
      <c r="G19" s="54">
        <v>7</v>
      </c>
      <c r="H19" s="23">
        <v>0</v>
      </c>
      <c r="I19" s="56">
        <v>13</v>
      </c>
      <c r="J19" s="53">
        <v>1832</v>
      </c>
      <c r="K19" s="54">
        <v>552</v>
      </c>
      <c r="L19" s="23">
        <v>0</v>
      </c>
      <c r="M19" s="55">
        <v>93</v>
      </c>
      <c r="N19" s="239">
        <v>2477</v>
      </c>
      <c r="O19" s="184"/>
    </row>
    <row r="20" spans="1:19" ht="15.75" x14ac:dyDescent="0.25">
      <c r="A20" s="238" t="s">
        <v>26</v>
      </c>
      <c r="B20" s="53">
        <v>1185</v>
      </c>
      <c r="C20" s="54">
        <v>91</v>
      </c>
      <c r="D20" s="23">
        <v>0</v>
      </c>
      <c r="E20" s="55">
        <v>8</v>
      </c>
      <c r="F20" s="54">
        <v>59</v>
      </c>
      <c r="G20" s="54">
        <v>76</v>
      </c>
      <c r="H20" s="23">
        <v>0</v>
      </c>
      <c r="I20" s="56">
        <v>0</v>
      </c>
      <c r="J20" s="53">
        <v>1244</v>
      </c>
      <c r="K20" s="54">
        <v>167</v>
      </c>
      <c r="L20" s="23">
        <v>0</v>
      </c>
      <c r="M20" s="55">
        <v>8</v>
      </c>
      <c r="N20" s="239">
        <v>1419</v>
      </c>
      <c r="O20" s="184"/>
    </row>
    <row r="21" spans="1:19" ht="15.75" x14ac:dyDescent="0.25">
      <c r="A21" s="238" t="s">
        <v>27</v>
      </c>
      <c r="B21" s="53">
        <v>314</v>
      </c>
      <c r="C21" s="54">
        <v>118</v>
      </c>
      <c r="D21" s="23">
        <v>0</v>
      </c>
      <c r="E21" s="55">
        <v>10</v>
      </c>
      <c r="F21" s="54">
        <v>0</v>
      </c>
      <c r="G21" s="54">
        <v>56</v>
      </c>
      <c r="H21" s="23">
        <v>0</v>
      </c>
      <c r="I21" s="56">
        <v>3</v>
      </c>
      <c r="J21" s="53">
        <v>314</v>
      </c>
      <c r="K21" s="54">
        <v>174</v>
      </c>
      <c r="L21" s="23">
        <v>0</v>
      </c>
      <c r="M21" s="55">
        <v>13</v>
      </c>
      <c r="N21" s="239">
        <v>501</v>
      </c>
      <c r="O21" s="184"/>
    </row>
    <row r="22" spans="1:19" ht="15.75" customHeight="1" thickBot="1" x14ac:dyDescent="0.3">
      <c r="A22" s="215" t="s">
        <v>28</v>
      </c>
      <c r="B22" s="244">
        <v>0</v>
      </c>
      <c r="C22" s="245">
        <v>38</v>
      </c>
      <c r="D22" s="246">
        <v>0</v>
      </c>
      <c r="E22" s="352">
        <v>229</v>
      </c>
      <c r="F22" s="245">
        <v>0</v>
      </c>
      <c r="G22" s="245">
        <v>0</v>
      </c>
      <c r="H22" s="246">
        <v>0</v>
      </c>
      <c r="I22" s="247">
        <v>0</v>
      </c>
      <c r="J22" s="244">
        <v>0</v>
      </c>
      <c r="K22" s="245">
        <v>38</v>
      </c>
      <c r="L22" s="246">
        <v>0</v>
      </c>
      <c r="M22" s="352">
        <v>229</v>
      </c>
      <c r="N22" s="353">
        <f>K22+M22</f>
        <v>267</v>
      </c>
      <c r="O22" s="184"/>
    </row>
    <row r="23" spans="1:19" ht="16.5" thickBot="1" x14ac:dyDescent="0.3">
      <c r="A23" s="241" t="s">
        <v>5</v>
      </c>
      <c r="B23" s="222">
        <f t="shared" ref="B23:N23" si="0">SUM(B5:B22)</f>
        <v>10205</v>
      </c>
      <c r="C23" s="223">
        <f t="shared" si="0"/>
        <v>1679</v>
      </c>
      <c r="D23" s="223">
        <f t="shared" si="0"/>
        <v>10562</v>
      </c>
      <c r="E23" s="224">
        <f t="shared" si="0"/>
        <v>428</v>
      </c>
      <c r="F23" s="222">
        <f t="shared" si="0"/>
        <v>590</v>
      </c>
      <c r="G23" s="223">
        <f t="shared" si="0"/>
        <v>710</v>
      </c>
      <c r="H23" s="223">
        <f t="shared" si="0"/>
        <v>63</v>
      </c>
      <c r="I23" s="224">
        <f t="shared" si="0"/>
        <v>78</v>
      </c>
      <c r="J23" s="222">
        <f t="shared" si="0"/>
        <v>10795</v>
      </c>
      <c r="K23" s="223">
        <f t="shared" si="0"/>
        <v>2389</v>
      </c>
      <c r="L23" s="223">
        <f t="shared" si="0"/>
        <v>10625</v>
      </c>
      <c r="M23" s="224">
        <f t="shared" si="0"/>
        <v>506</v>
      </c>
      <c r="N23" s="354">
        <f t="shared" si="0"/>
        <v>24315</v>
      </c>
    </row>
    <row r="24" spans="1:19" ht="15.75" x14ac:dyDescent="0.25">
      <c r="A24" s="2"/>
      <c r="B24" s="2"/>
      <c r="C24" s="2"/>
      <c r="D24" s="2"/>
      <c r="E24" s="2"/>
      <c r="F24" s="2"/>
      <c r="G24" s="2"/>
      <c r="H24" s="2"/>
      <c r="I24" s="2"/>
      <c r="J24" s="43"/>
      <c r="K24" s="43"/>
      <c r="L24" s="43"/>
      <c r="M24" s="43"/>
      <c r="N24" s="43"/>
    </row>
    <row r="25" spans="1:19" ht="15.75" x14ac:dyDescent="0.25">
      <c r="A25" s="21" t="s">
        <v>36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"/>
      <c r="N25" s="2"/>
    </row>
    <row r="26" spans="1:19" ht="15.75" x14ac:dyDescent="0.25">
      <c r="A26" s="21" t="s">
        <v>37</v>
      </c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43"/>
      <c r="N26" s="43"/>
    </row>
    <row r="27" spans="1:19" x14ac:dyDescent="0.25">
      <c r="M27" s="184"/>
      <c r="N27" s="184"/>
      <c r="O27" s="184"/>
      <c r="P27" s="184"/>
    </row>
    <row r="28" spans="1:19" x14ac:dyDescent="0.25">
      <c r="I28" s="140"/>
      <c r="J28" s="140"/>
      <c r="K28" s="140"/>
      <c r="L28" s="140"/>
      <c r="M28" s="200"/>
      <c r="N28" s="200"/>
      <c r="O28" s="184"/>
      <c r="P28" s="184"/>
    </row>
    <row r="30" spans="1:19" x14ac:dyDescent="0.25">
      <c r="N30" s="184"/>
      <c r="O30" s="184"/>
      <c r="P30" s="184"/>
      <c r="Q30" s="184"/>
      <c r="S30" s="184"/>
    </row>
    <row r="31" spans="1:19" x14ac:dyDescent="0.25">
      <c r="S31" s="184"/>
    </row>
  </sheetData>
  <mergeCells count="5">
    <mergeCell ref="A3:A4"/>
    <mergeCell ref="B3:E3"/>
    <mergeCell ref="F3:I3"/>
    <mergeCell ref="J3:M3"/>
    <mergeCell ref="N3:N4"/>
  </mergeCells>
  <conditionalFormatting sqref="B22:N23">
    <cfRule type="cellIs" dxfId="2" priority="2" stopIfTrue="1" operator="lessThan">
      <formula>0</formula>
    </cfRule>
  </conditionalFormatting>
  <conditionalFormatting sqref="B5:N21">
    <cfRule type="cellIs" dxfId="1" priority="1" stopIfTrue="1" operator="lessThan">
      <formula>0</formula>
    </cfRule>
  </conditionalFormatting>
  <pageMargins left="0.7" right="0.7" top="0.78740157499999996" bottom="0.78740157499999996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7"/>
  <sheetViews>
    <sheetView workbookViewId="0">
      <selection activeCell="E21" sqref="E21:N23"/>
    </sheetView>
  </sheetViews>
  <sheetFormatPr defaultRowHeight="15" x14ac:dyDescent="0.25"/>
  <sheetData>
    <row r="1" spans="1:14" ht="15.75" x14ac:dyDescent="0.25">
      <c r="A1" s="1" t="s">
        <v>98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6.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5.75" x14ac:dyDescent="0.25">
      <c r="A3" s="294" t="s">
        <v>0</v>
      </c>
      <c r="B3" s="297" t="s">
        <v>1</v>
      </c>
      <c r="C3" s="298"/>
      <c r="D3" s="298"/>
      <c r="E3" s="299"/>
      <c r="F3" s="298" t="s">
        <v>2</v>
      </c>
      <c r="G3" s="298"/>
      <c r="H3" s="298"/>
      <c r="I3" s="298"/>
      <c r="J3" s="297" t="s">
        <v>5</v>
      </c>
      <c r="K3" s="298"/>
      <c r="L3" s="298"/>
      <c r="M3" s="299"/>
      <c r="N3" s="318" t="s">
        <v>5</v>
      </c>
    </row>
    <row r="4" spans="1:14" ht="16.5" thickBot="1" x14ac:dyDescent="0.3">
      <c r="A4" s="296"/>
      <c r="B4" s="44" t="s">
        <v>32</v>
      </c>
      <c r="C4" s="45" t="s">
        <v>33</v>
      </c>
      <c r="D4" s="46" t="s">
        <v>34</v>
      </c>
      <c r="E4" s="47" t="s">
        <v>35</v>
      </c>
      <c r="F4" s="45" t="s">
        <v>32</v>
      </c>
      <c r="G4" s="45" t="s">
        <v>33</v>
      </c>
      <c r="H4" s="46" t="s">
        <v>34</v>
      </c>
      <c r="I4" s="48" t="s">
        <v>35</v>
      </c>
      <c r="J4" s="44" t="s">
        <v>32</v>
      </c>
      <c r="K4" s="45" t="s">
        <v>33</v>
      </c>
      <c r="L4" s="46" t="s">
        <v>34</v>
      </c>
      <c r="M4" s="47" t="s">
        <v>35</v>
      </c>
      <c r="N4" s="319"/>
    </row>
    <row r="5" spans="1:14" ht="15.75" x14ac:dyDescent="0.25">
      <c r="A5" s="248" t="s">
        <v>11</v>
      </c>
      <c r="B5" s="6">
        <v>68</v>
      </c>
      <c r="C5" s="9">
        <v>18</v>
      </c>
      <c r="D5" s="7">
        <v>2</v>
      </c>
      <c r="E5" s="8">
        <v>1</v>
      </c>
      <c r="F5" s="9">
        <v>19</v>
      </c>
      <c r="G5" s="9">
        <v>7</v>
      </c>
      <c r="H5" s="7">
        <v>0</v>
      </c>
      <c r="I5" s="57">
        <v>2</v>
      </c>
      <c r="J5" s="6">
        <v>87</v>
      </c>
      <c r="K5" s="9">
        <v>25</v>
      </c>
      <c r="L5" s="7">
        <v>2</v>
      </c>
      <c r="M5" s="8">
        <f>E5+I5</f>
        <v>3</v>
      </c>
      <c r="N5" s="249">
        <v>117</v>
      </c>
    </row>
    <row r="6" spans="1:14" ht="15.75" x14ac:dyDescent="0.25">
      <c r="A6" s="250" t="s">
        <v>12</v>
      </c>
      <c r="B6" s="11">
        <v>23</v>
      </c>
      <c r="C6" s="14">
        <v>5</v>
      </c>
      <c r="D6" s="12">
        <v>0</v>
      </c>
      <c r="E6" s="13">
        <v>2</v>
      </c>
      <c r="F6" s="14">
        <v>23</v>
      </c>
      <c r="G6" s="14">
        <v>7</v>
      </c>
      <c r="H6" s="12">
        <v>0</v>
      </c>
      <c r="I6" s="58">
        <v>1</v>
      </c>
      <c r="J6" s="11">
        <v>46</v>
      </c>
      <c r="K6" s="14">
        <v>12</v>
      </c>
      <c r="L6" s="12">
        <v>0</v>
      </c>
      <c r="M6" s="8">
        <f t="shared" ref="M6:M21" si="0">E6+I6</f>
        <v>3</v>
      </c>
      <c r="N6" s="249">
        <v>61</v>
      </c>
    </row>
    <row r="7" spans="1:14" ht="15.75" x14ac:dyDescent="0.25">
      <c r="A7" s="250" t="s">
        <v>13</v>
      </c>
      <c r="B7" s="11">
        <v>14</v>
      </c>
      <c r="C7" s="14">
        <v>33</v>
      </c>
      <c r="D7" s="12">
        <v>0</v>
      </c>
      <c r="E7" s="13">
        <v>0</v>
      </c>
      <c r="F7" s="14">
        <v>3</v>
      </c>
      <c r="G7" s="14">
        <v>1</v>
      </c>
      <c r="H7" s="12">
        <v>0</v>
      </c>
      <c r="I7" s="58">
        <v>0</v>
      </c>
      <c r="J7" s="11">
        <v>17</v>
      </c>
      <c r="K7" s="14">
        <v>34</v>
      </c>
      <c r="L7" s="12">
        <v>0</v>
      </c>
      <c r="M7" s="8">
        <f t="shared" si="0"/>
        <v>0</v>
      </c>
      <c r="N7" s="249">
        <v>51</v>
      </c>
    </row>
    <row r="8" spans="1:14" ht="15.75" x14ac:dyDescent="0.25">
      <c r="A8" s="250" t="s">
        <v>14</v>
      </c>
      <c r="B8" s="11">
        <v>0</v>
      </c>
      <c r="C8" s="14">
        <v>0</v>
      </c>
      <c r="D8" s="12">
        <v>40</v>
      </c>
      <c r="E8" s="13">
        <v>4</v>
      </c>
      <c r="F8" s="14">
        <v>0</v>
      </c>
      <c r="G8" s="14">
        <v>0</v>
      </c>
      <c r="H8" s="12">
        <v>0</v>
      </c>
      <c r="I8" s="58">
        <v>2</v>
      </c>
      <c r="J8" s="11">
        <v>0</v>
      </c>
      <c r="K8" s="14">
        <v>0</v>
      </c>
      <c r="L8" s="12">
        <v>40</v>
      </c>
      <c r="M8" s="8">
        <f t="shared" si="0"/>
        <v>6</v>
      </c>
      <c r="N8" s="249">
        <v>46</v>
      </c>
    </row>
    <row r="9" spans="1:14" ht="15.75" x14ac:dyDescent="0.25">
      <c r="A9" s="250" t="s">
        <v>15</v>
      </c>
      <c r="B9" s="11">
        <v>343</v>
      </c>
      <c r="C9" s="14">
        <v>0</v>
      </c>
      <c r="D9" s="12">
        <v>1686</v>
      </c>
      <c r="E9" s="13">
        <v>3</v>
      </c>
      <c r="F9" s="14">
        <v>164</v>
      </c>
      <c r="G9" s="14">
        <v>34</v>
      </c>
      <c r="H9" s="12">
        <v>0</v>
      </c>
      <c r="I9" s="58">
        <v>2</v>
      </c>
      <c r="J9" s="11">
        <v>507</v>
      </c>
      <c r="K9" s="14">
        <v>34</v>
      </c>
      <c r="L9" s="12">
        <v>1686</v>
      </c>
      <c r="M9" s="8">
        <f t="shared" si="0"/>
        <v>5</v>
      </c>
      <c r="N9" s="249">
        <v>2232</v>
      </c>
    </row>
    <row r="10" spans="1:14" ht="15.75" x14ac:dyDescent="0.25">
      <c r="A10" s="250" t="s">
        <v>16</v>
      </c>
      <c r="B10" s="11">
        <v>111</v>
      </c>
      <c r="C10" s="14">
        <v>28</v>
      </c>
      <c r="D10" s="12">
        <v>787</v>
      </c>
      <c r="E10" s="13">
        <v>3</v>
      </c>
      <c r="F10" s="14">
        <v>87</v>
      </c>
      <c r="G10" s="14">
        <v>0</v>
      </c>
      <c r="H10" s="12">
        <v>0</v>
      </c>
      <c r="I10" s="58">
        <v>1</v>
      </c>
      <c r="J10" s="11">
        <v>198</v>
      </c>
      <c r="K10" s="14">
        <v>28</v>
      </c>
      <c r="L10" s="12">
        <v>787</v>
      </c>
      <c r="M10" s="8">
        <f t="shared" si="0"/>
        <v>4</v>
      </c>
      <c r="N10" s="249">
        <v>1017</v>
      </c>
    </row>
    <row r="11" spans="1:14" ht="15.75" x14ac:dyDescent="0.25">
      <c r="A11" s="250" t="s">
        <v>17</v>
      </c>
      <c r="B11" s="11">
        <v>254</v>
      </c>
      <c r="C11" s="14">
        <v>9</v>
      </c>
      <c r="D11" s="12">
        <v>760</v>
      </c>
      <c r="E11" s="13">
        <v>3</v>
      </c>
      <c r="F11" s="14">
        <v>0</v>
      </c>
      <c r="G11" s="14">
        <v>0</v>
      </c>
      <c r="H11" s="12">
        <v>0</v>
      </c>
      <c r="I11" s="58">
        <v>2</v>
      </c>
      <c r="J11" s="11">
        <v>254</v>
      </c>
      <c r="K11" s="14">
        <v>9</v>
      </c>
      <c r="L11" s="12">
        <v>760</v>
      </c>
      <c r="M11" s="8">
        <f t="shared" si="0"/>
        <v>5</v>
      </c>
      <c r="N11" s="249">
        <v>1028</v>
      </c>
    </row>
    <row r="12" spans="1:14" ht="15.75" x14ac:dyDescent="0.25">
      <c r="A12" s="250" t="s">
        <v>18</v>
      </c>
      <c r="B12" s="11">
        <v>0</v>
      </c>
      <c r="C12" s="14">
        <v>0</v>
      </c>
      <c r="D12" s="12">
        <v>887</v>
      </c>
      <c r="E12" s="13">
        <v>3</v>
      </c>
      <c r="F12" s="14">
        <v>0</v>
      </c>
      <c r="G12" s="14">
        <v>0</v>
      </c>
      <c r="H12" s="12">
        <v>0</v>
      </c>
      <c r="I12" s="58">
        <v>4</v>
      </c>
      <c r="J12" s="11">
        <v>0</v>
      </c>
      <c r="K12" s="14">
        <v>0</v>
      </c>
      <c r="L12" s="12">
        <v>887</v>
      </c>
      <c r="M12" s="8">
        <f t="shared" si="0"/>
        <v>7</v>
      </c>
      <c r="N12" s="249">
        <v>894</v>
      </c>
    </row>
    <row r="13" spans="1:14" ht="15.75" x14ac:dyDescent="0.25">
      <c r="A13" s="250" t="s">
        <v>19</v>
      </c>
      <c r="B13" s="11">
        <v>43</v>
      </c>
      <c r="C13" s="14">
        <v>0</v>
      </c>
      <c r="D13" s="12">
        <v>1056</v>
      </c>
      <c r="E13" s="13">
        <v>13</v>
      </c>
      <c r="F13" s="14">
        <v>0</v>
      </c>
      <c r="G13" s="14">
        <v>0</v>
      </c>
      <c r="H13" s="12">
        <v>0</v>
      </c>
      <c r="I13" s="58">
        <v>9</v>
      </c>
      <c r="J13" s="11">
        <v>43</v>
      </c>
      <c r="K13" s="14">
        <v>0</v>
      </c>
      <c r="L13" s="12">
        <v>1056</v>
      </c>
      <c r="M13" s="8">
        <f t="shared" si="0"/>
        <v>22</v>
      </c>
      <c r="N13" s="249">
        <v>1121</v>
      </c>
    </row>
    <row r="14" spans="1:14" ht="15.75" x14ac:dyDescent="0.25">
      <c r="A14" s="251" t="s">
        <v>20</v>
      </c>
      <c r="B14" s="11">
        <v>41</v>
      </c>
      <c r="C14" s="14">
        <v>12</v>
      </c>
      <c r="D14" s="12">
        <v>164</v>
      </c>
      <c r="E14" s="13">
        <v>2</v>
      </c>
      <c r="F14" s="14">
        <v>2</v>
      </c>
      <c r="G14" s="14">
        <v>0</v>
      </c>
      <c r="H14" s="12">
        <v>0</v>
      </c>
      <c r="I14" s="58">
        <v>0</v>
      </c>
      <c r="J14" s="11">
        <v>43</v>
      </c>
      <c r="K14" s="14">
        <v>12</v>
      </c>
      <c r="L14" s="12">
        <v>164</v>
      </c>
      <c r="M14" s="8">
        <f t="shared" si="0"/>
        <v>2</v>
      </c>
      <c r="N14" s="249">
        <v>221</v>
      </c>
    </row>
    <row r="15" spans="1:14" ht="15.75" x14ac:dyDescent="0.25">
      <c r="A15" s="250" t="s">
        <v>21</v>
      </c>
      <c r="B15" s="11">
        <v>2468</v>
      </c>
      <c r="C15" s="14">
        <v>635</v>
      </c>
      <c r="D15" s="12">
        <v>0</v>
      </c>
      <c r="E15" s="13">
        <v>11</v>
      </c>
      <c r="F15" s="14">
        <v>105</v>
      </c>
      <c r="G15" s="14">
        <v>78</v>
      </c>
      <c r="H15" s="12">
        <v>0</v>
      </c>
      <c r="I15" s="58">
        <v>5</v>
      </c>
      <c r="J15" s="11">
        <v>2573</v>
      </c>
      <c r="K15" s="14">
        <v>713</v>
      </c>
      <c r="L15" s="12">
        <v>0</v>
      </c>
      <c r="M15" s="8">
        <f t="shared" si="0"/>
        <v>16</v>
      </c>
      <c r="N15" s="249">
        <v>3302</v>
      </c>
    </row>
    <row r="16" spans="1:14" ht="15.75" x14ac:dyDescent="0.25">
      <c r="A16" s="250" t="s">
        <v>22</v>
      </c>
      <c r="B16" s="11">
        <v>728</v>
      </c>
      <c r="C16" s="14">
        <v>353</v>
      </c>
      <c r="D16" s="12">
        <v>0</v>
      </c>
      <c r="E16" s="13">
        <v>69</v>
      </c>
      <c r="F16" s="14">
        <v>0</v>
      </c>
      <c r="G16" s="14">
        <v>0</v>
      </c>
      <c r="H16" s="12">
        <v>0</v>
      </c>
      <c r="I16" s="58">
        <v>8</v>
      </c>
      <c r="J16" s="11">
        <v>728</v>
      </c>
      <c r="K16" s="14">
        <v>353</v>
      </c>
      <c r="L16" s="12">
        <v>0</v>
      </c>
      <c r="M16" s="8">
        <f t="shared" si="0"/>
        <v>77</v>
      </c>
      <c r="N16" s="249">
        <v>1158</v>
      </c>
    </row>
    <row r="17" spans="1:14" ht="15.75" x14ac:dyDescent="0.25">
      <c r="A17" s="250" t="s">
        <v>23</v>
      </c>
      <c r="B17" s="11">
        <v>329</v>
      </c>
      <c r="C17" s="14">
        <v>125</v>
      </c>
      <c r="D17" s="12">
        <v>0</v>
      </c>
      <c r="E17" s="13">
        <v>18</v>
      </c>
      <c r="F17" s="14">
        <v>0</v>
      </c>
      <c r="G17" s="14">
        <v>2</v>
      </c>
      <c r="H17" s="12">
        <v>0</v>
      </c>
      <c r="I17" s="58">
        <v>2</v>
      </c>
      <c r="J17" s="11">
        <v>329</v>
      </c>
      <c r="K17" s="14">
        <v>127</v>
      </c>
      <c r="L17" s="12">
        <v>0</v>
      </c>
      <c r="M17" s="8">
        <f t="shared" si="0"/>
        <v>20</v>
      </c>
      <c r="N17" s="249">
        <v>476</v>
      </c>
    </row>
    <row r="18" spans="1:14" ht="15.75" x14ac:dyDescent="0.25">
      <c r="A18" s="250" t="s">
        <v>24</v>
      </c>
      <c r="B18" s="11">
        <v>809</v>
      </c>
      <c r="C18" s="14">
        <v>200</v>
      </c>
      <c r="D18" s="12">
        <v>37</v>
      </c>
      <c r="E18" s="13">
        <v>16</v>
      </c>
      <c r="F18" s="14">
        <v>341</v>
      </c>
      <c r="G18" s="14">
        <v>257</v>
      </c>
      <c r="H18" s="12">
        <v>19</v>
      </c>
      <c r="I18" s="58">
        <v>10</v>
      </c>
      <c r="J18" s="11">
        <v>1150</v>
      </c>
      <c r="K18" s="14">
        <v>457</v>
      </c>
      <c r="L18" s="12">
        <v>56</v>
      </c>
      <c r="M18" s="8">
        <f t="shared" si="0"/>
        <v>26</v>
      </c>
      <c r="N18" s="249">
        <v>1689</v>
      </c>
    </row>
    <row r="19" spans="1:14" ht="15.75" x14ac:dyDescent="0.25">
      <c r="A19" s="250" t="s">
        <v>25</v>
      </c>
      <c r="B19" s="11">
        <v>654</v>
      </c>
      <c r="C19" s="14">
        <v>305</v>
      </c>
      <c r="D19" s="12">
        <v>0</v>
      </c>
      <c r="E19" s="13">
        <v>34</v>
      </c>
      <c r="F19" s="14">
        <v>0</v>
      </c>
      <c r="G19" s="14">
        <v>19</v>
      </c>
      <c r="H19" s="12">
        <v>0</v>
      </c>
      <c r="I19" s="58">
        <v>5</v>
      </c>
      <c r="J19" s="11">
        <v>654</v>
      </c>
      <c r="K19" s="14">
        <v>324</v>
      </c>
      <c r="L19" s="12">
        <v>0</v>
      </c>
      <c r="M19" s="8">
        <f>E19+I19</f>
        <v>39</v>
      </c>
      <c r="N19" s="249">
        <v>1017</v>
      </c>
    </row>
    <row r="20" spans="1:14" ht="15.75" x14ac:dyDescent="0.25">
      <c r="A20" s="250" t="s">
        <v>26</v>
      </c>
      <c r="B20" s="11">
        <v>492</v>
      </c>
      <c r="C20" s="14">
        <v>57</v>
      </c>
      <c r="D20" s="12">
        <v>0</v>
      </c>
      <c r="E20" s="13">
        <v>2</v>
      </c>
      <c r="F20" s="14">
        <v>43</v>
      </c>
      <c r="G20" s="14">
        <v>53</v>
      </c>
      <c r="H20" s="12">
        <v>0</v>
      </c>
      <c r="I20" s="58">
        <v>0</v>
      </c>
      <c r="J20" s="11">
        <v>535</v>
      </c>
      <c r="K20" s="14">
        <v>110</v>
      </c>
      <c r="L20" s="12">
        <v>0</v>
      </c>
      <c r="M20" s="8">
        <f t="shared" si="0"/>
        <v>2</v>
      </c>
      <c r="N20" s="249">
        <v>647</v>
      </c>
    </row>
    <row r="21" spans="1:14" ht="15.75" x14ac:dyDescent="0.25">
      <c r="A21" s="250" t="s">
        <v>27</v>
      </c>
      <c r="B21" s="11">
        <v>383</v>
      </c>
      <c r="C21" s="14">
        <v>136</v>
      </c>
      <c r="D21" s="12">
        <v>0</v>
      </c>
      <c r="E21" s="13">
        <v>2</v>
      </c>
      <c r="F21" s="14">
        <v>0</v>
      </c>
      <c r="G21" s="14">
        <v>168</v>
      </c>
      <c r="H21" s="12">
        <v>0</v>
      </c>
      <c r="I21" s="58">
        <v>2</v>
      </c>
      <c r="J21" s="11">
        <v>383</v>
      </c>
      <c r="K21" s="14">
        <v>304</v>
      </c>
      <c r="L21" s="12">
        <v>0</v>
      </c>
      <c r="M21" s="8">
        <f t="shared" si="0"/>
        <v>4</v>
      </c>
      <c r="N21" s="249">
        <v>691</v>
      </c>
    </row>
    <row r="22" spans="1:14" ht="15.75" customHeight="1" thickBot="1" x14ac:dyDescent="0.3">
      <c r="A22" s="215" t="s">
        <v>28</v>
      </c>
      <c r="B22" s="244">
        <v>0</v>
      </c>
      <c r="C22" s="245">
        <v>10</v>
      </c>
      <c r="D22" s="246">
        <v>0</v>
      </c>
      <c r="E22" s="352">
        <v>101</v>
      </c>
      <c r="F22" s="245">
        <v>0</v>
      </c>
      <c r="G22" s="245">
        <v>0</v>
      </c>
      <c r="H22" s="246">
        <v>0</v>
      </c>
      <c r="I22" s="247">
        <v>0</v>
      </c>
      <c r="J22" s="244">
        <v>0</v>
      </c>
      <c r="K22" s="245">
        <v>10</v>
      </c>
      <c r="L22" s="246">
        <v>0</v>
      </c>
      <c r="M22" s="8">
        <f>E22+I22</f>
        <v>101</v>
      </c>
      <c r="N22" s="355">
        <f>K22+M22</f>
        <v>111</v>
      </c>
    </row>
    <row r="23" spans="1:14" ht="16.5" thickBot="1" x14ac:dyDescent="0.3">
      <c r="A23" s="252" t="s">
        <v>5</v>
      </c>
      <c r="B23" s="253">
        <f t="shared" ref="B23:N23" si="1">SUM(B5:B22)</f>
        <v>6760</v>
      </c>
      <c r="C23" s="254">
        <f t="shared" si="1"/>
        <v>1926</v>
      </c>
      <c r="D23" s="254">
        <f t="shared" si="1"/>
        <v>5419</v>
      </c>
      <c r="E23" s="255">
        <f t="shared" si="1"/>
        <v>287</v>
      </c>
      <c r="F23" s="253">
        <f t="shared" si="1"/>
        <v>787</v>
      </c>
      <c r="G23" s="254">
        <f t="shared" si="1"/>
        <v>626</v>
      </c>
      <c r="H23" s="254">
        <f t="shared" si="1"/>
        <v>19</v>
      </c>
      <c r="I23" s="255">
        <f t="shared" si="1"/>
        <v>55</v>
      </c>
      <c r="J23" s="253">
        <f t="shared" si="1"/>
        <v>7547</v>
      </c>
      <c r="K23" s="254">
        <f t="shared" si="1"/>
        <v>2552</v>
      </c>
      <c r="L23" s="254">
        <f t="shared" si="1"/>
        <v>5438</v>
      </c>
      <c r="M23" s="255">
        <f t="shared" si="1"/>
        <v>342</v>
      </c>
      <c r="N23" s="356">
        <f t="shared" si="1"/>
        <v>15879</v>
      </c>
    </row>
    <row r="24" spans="1:14" ht="15.75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43"/>
    </row>
    <row r="25" spans="1:14" ht="15.75" x14ac:dyDescent="0.25">
      <c r="A25" s="2" t="s">
        <v>36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4" ht="15.75" x14ac:dyDescent="0.25">
      <c r="A26" s="2" t="s">
        <v>38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43"/>
      <c r="M26" s="43"/>
      <c r="N26" s="43"/>
    </row>
    <row r="27" spans="1:14" ht="15.75" x14ac:dyDescent="0.25">
      <c r="A27" s="2"/>
      <c r="B27" s="2" t="s">
        <v>39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</row>
  </sheetData>
  <mergeCells count="5">
    <mergeCell ref="A3:A4"/>
    <mergeCell ref="B3:E3"/>
    <mergeCell ref="F3:I3"/>
    <mergeCell ref="J3:M3"/>
    <mergeCell ref="N3:N4"/>
  </mergeCells>
  <conditionalFormatting sqref="B5:N23">
    <cfRule type="cellIs" dxfId="0" priority="1" stopIfTrue="1" operator="lessThan">
      <formula>0</formula>
    </cfRule>
  </conditionalFormatting>
  <pageMargins left="0.7" right="0.7" top="0.78740157499999996" bottom="0.78740157499999996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9"/>
  <sheetViews>
    <sheetView workbookViewId="0">
      <selection activeCell="M17" sqref="M17"/>
    </sheetView>
  </sheetViews>
  <sheetFormatPr defaultRowHeight="15" x14ac:dyDescent="0.25"/>
  <cols>
    <col min="1" max="1" width="17" customWidth="1"/>
    <col min="2" max="2" width="15.7109375" customWidth="1"/>
    <col min="3" max="3" width="20" bestFit="1" customWidth="1"/>
  </cols>
  <sheetData>
    <row r="1" spans="1:3" ht="15.75" x14ac:dyDescent="0.25">
      <c r="A1" s="1" t="s">
        <v>114</v>
      </c>
      <c r="B1" s="59"/>
      <c r="C1" s="60"/>
    </row>
    <row r="2" spans="1:3" ht="15.75" x14ac:dyDescent="0.25">
      <c r="A2" s="2"/>
      <c r="B2" s="2"/>
      <c r="C2" s="60"/>
    </row>
    <row r="3" spans="1:3" ht="15.75" x14ac:dyDescent="0.25">
      <c r="A3" s="61" t="s">
        <v>40</v>
      </c>
      <c r="B3" s="61" t="s">
        <v>41</v>
      </c>
      <c r="C3" s="62" t="s">
        <v>42</v>
      </c>
    </row>
    <row r="4" spans="1:3" ht="15.75" x14ac:dyDescent="0.25">
      <c r="A4" s="256" t="s">
        <v>99</v>
      </c>
      <c r="B4" s="34">
        <f>22205+422</f>
        <v>22627</v>
      </c>
      <c r="C4" s="288">
        <f>B4/(B19/100)</f>
        <v>62.027467858219794</v>
      </c>
    </row>
    <row r="5" spans="1:3" ht="15.75" x14ac:dyDescent="0.25">
      <c r="A5" s="256" t="s">
        <v>100</v>
      </c>
      <c r="B5" s="34">
        <v>7101</v>
      </c>
      <c r="C5" s="288">
        <f>B5/(B19/100)</f>
        <v>19.465994133611119</v>
      </c>
    </row>
    <row r="6" spans="1:3" ht="15.75" x14ac:dyDescent="0.25">
      <c r="A6" s="256" t="s">
        <v>101</v>
      </c>
      <c r="B6" s="34">
        <v>3359</v>
      </c>
      <c r="C6" s="288">
        <f>B6/(B19/100)</f>
        <v>9.208037501027988</v>
      </c>
    </row>
    <row r="7" spans="1:3" ht="15.75" x14ac:dyDescent="0.25">
      <c r="A7" s="256" t="s">
        <v>102</v>
      </c>
      <c r="B7" s="34">
        <v>1786</v>
      </c>
      <c r="C7" s="288">
        <f>B7/(B19/100)</f>
        <v>4.8959675429699274</v>
      </c>
    </row>
    <row r="8" spans="1:3" ht="15.75" x14ac:dyDescent="0.25">
      <c r="A8" s="256" t="s">
        <v>103</v>
      </c>
      <c r="B8" s="34">
        <v>870</v>
      </c>
      <c r="C8" s="288">
        <f>B8/(B19/100)</f>
        <v>2.3849337975273444</v>
      </c>
    </row>
    <row r="9" spans="1:3" ht="15.75" x14ac:dyDescent="0.25">
      <c r="A9" s="256" t="s">
        <v>104</v>
      </c>
      <c r="B9" s="34">
        <v>405</v>
      </c>
      <c r="C9" s="288">
        <f>B9/(B19/100)</f>
        <v>1.1102278022972121</v>
      </c>
    </row>
    <row r="10" spans="1:3" ht="15.75" x14ac:dyDescent="0.25">
      <c r="A10" s="256" t="s">
        <v>105</v>
      </c>
      <c r="B10" s="34">
        <v>171</v>
      </c>
      <c r="C10" s="288">
        <f>B10/(B19/100)</f>
        <v>0.46876284985882288</v>
      </c>
    </row>
    <row r="11" spans="1:3" ht="15.75" x14ac:dyDescent="0.25">
      <c r="A11" s="256" t="s">
        <v>106</v>
      </c>
      <c r="B11" s="34">
        <v>92</v>
      </c>
      <c r="C11" s="288">
        <f>B11/(B19/100)</f>
        <v>0.2521998958304778</v>
      </c>
    </row>
    <row r="12" spans="1:3" ht="15.75" x14ac:dyDescent="0.25">
      <c r="A12" s="256" t="s">
        <v>107</v>
      </c>
      <c r="B12" s="34">
        <v>36</v>
      </c>
      <c r="C12" s="288">
        <f>B12/(B19/100)</f>
        <v>9.8686915759752178E-2</v>
      </c>
    </row>
    <row r="13" spans="1:3" ht="15.75" x14ac:dyDescent="0.25">
      <c r="A13" s="256" t="s">
        <v>108</v>
      </c>
      <c r="B13" s="34">
        <v>13</v>
      </c>
      <c r="C13" s="288">
        <f>B13/(B19/100)</f>
        <v>3.5636941802132734E-2</v>
      </c>
    </row>
    <row r="14" spans="1:3" ht="15.75" x14ac:dyDescent="0.25">
      <c r="A14" s="256" t="s">
        <v>109</v>
      </c>
      <c r="B14" s="34">
        <v>6</v>
      </c>
      <c r="C14" s="288">
        <f>B14/(B19/100)</f>
        <v>1.6447819293292028E-2</v>
      </c>
    </row>
    <row r="15" spans="1:3" ht="15.75" x14ac:dyDescent="0.25">
      <c r="A15" s="256" t="s">
        <v>110</v>
      </c>
      <c r="B15" s="34">
        <v>5</v>
      </c>
      <c r="C15" s="288">
        <f>B15/(B19/100)</f>
        <v>1.3706516077743359E-2</v>
      </c>
    </row>
    <row r="16" spans="1:3" ht="15.75" x14ac:dyDescent="0.25">
      <c r="A16" s="256" t="s">
        <v>111</v>
      </c>
      <c r="B16" s="34">
        <v>4</v>
      </c>
      <c r="C16" s="288">
        <f>B16/(B19/100)</f>
        <v>1.0965212862194687E-2</v>
      </c>
    </row>
    <row r="17" spans="1:3" ht="15.75" x14ac:dyDescent="0.25">
      <c r="A17" s="256" t="s">
        <v>112</v>
      </c>
      <c r="B17" s="34">
        <v>3</v>
      </c>
      <c r="C17" s="288">
        <f>B17/(B19/100)</f>
        <v>8.2239096466460142E-3</v>
      </c>
    </row>
    <row r="18" spans="1:3" ht="15.75" x14ac:dyDescent="0.25">
      <c r="A18" s="256" t="s">
        <v>113</v>
      </c>
      <c r="B18" s="34">
        <v>1</v>
      </c>
      <c r="C18" s="288">
        <f>B18/(B19/100)</f>
        <v>2.7413032155486718E-3</v>
      </c>
    </row>
    <row r="19" spans="1:3" ht="15.75" x14ac:dyDescent="0.25">
      <c r="A19" s="256" t="s">
        <v>5</v>
      </c>
      <c r="B19" s="34">
        <f>SUM(B4:B18)</f>
        <v>36479</v>
      </c>
      <c r="C19" s="289">
        <f>SUM(C4:C18)</f>
        <v>99.999999999999986</v>
      </c>
    </row>
  </sheetData>
  <pageMargins left="0.7" right="0.7" top="0.78740157499999996" bottom="0.78740157499999996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2"/>
  <sheetViews>
    <sheetView workbookViewId="0">
      <selection activeCell="E27" sqref="E27"/>
    </sheetView>
  </sheetViews>
  <sheetFormatPr defaultRowHeight="15" x14ac:dyDescent="0.25"/>
  <cols>
    <col min="16" max="16" width="11.85546875" bestFit="1" customWidth="1"/>
  </cols>
  <sheetData>
    <row r="1" spans="1:25" ht="15.75" x14ac:dyDescent="0.25">
      <c r="A1" s="1" t="s">
        <v>115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25" ht="16.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25" ht="15.75" x14ac:dyDescent="0.25">
      <c r="A3" s="320" t="s">
        <v>0</v>
      </c>
      <c r="B3" s="298" t="s">
        <v>43</v>
      </c>
      <c r="C3" s="298"/>
      <c r="D3" s="298"/>
      <c r="E3" s="298"/>
      <c r="F3" s="298"/>
      <c r="G3" s="298"/>
      <c r="H3" s="298"/>
      <c r="I3" s="298"/>
      <c r="J3" s="298"/>
      <c r="K3" s="298"/>
      <c r="L3" s="298"/>
      <c r="M3" s="299"/>
    </row>
    <row r="4" spans="1:25" ht="15.75" x14ac:dyDescent="0.25">
      <c r="A4" s="321"/>
      <c r="B4" s="323" t="s">
        <v>32</v>
      </c>
      <c r="C4" s="324"/>
      <c r="D4" s="300" t="s">
        <v>33</v>
      </c>
      <c r="E4" s="304"/>
      <c r="F4" s="323" t="s">
        <v>34</v>
      </c>
      <c r="G4" s="323"/>
      <c r="H4" s="325" t="s">
        <v>35</v>
      </c>
      <c r="I4" s="324"/>
      <c r="J4" s="323" t="s">
        <v>5</v>
      </c>
      <c r="K4" s="323"/>
      <c r="L4" s="325" t="s">
        <v>44</v>
      </c>
      <c r="M4" s="324"/>
      <c r="P4" s="184"/>
    </row>
    <row r="5" spans="1:25" ht="16.5" thickBot="1" x14ac:dyDescent="0.3">
      <c r="A5" s="322"/>
      <c r="B5" s="63" t="s">
        <v>45</v>
      </c>
      <c r="C5" s="64" t="s">
        <v>46</v>
      </c>
      <c r="D5" s="65" t="s">
        <v>45</v>
      </c>
      <c r="E5" s="64" t="s">
        <v>46</v>
      </c>
      <c r="F5" s="63" t="s">
        <v>45</v>
      </c>
      <c r="G5" s="66" t="s">
        <v>46</v>
      </c>
      <c r="H5" s="65" t="s">
        <v>45</v>
      </c>
      <c r="I5" s="64" t="s">
        <v>46</v>
      </c>
      <c r="J5" s="63" t="s">
        <v>45</v>
      </c>
      <c r="K5" s="66" t="s">
        <v>46</v>
      </c>
      <c r="L5" s="65" t="s">
        <v>45</v>
      </c>
      <c r="M5" s="64" t="s">
        <v>46</v>
      </c>
    </row>
    <row r="6" spans="1:25" ht="15.75" x14ac:dyDescent="0.25">
      <c r="A6" s="257" t="s">
        <v>11</v>
      </c>
      <c r="B6" s="67">
        <v>81</v>
      </c>
      <c r="C6" s="68">
        <v>27</v>
      </c>
      <c r="D6" s="69">
        <v>31</v>
      </c>
      <c r="E6" s="70">
        <v>58</v>
      </c>
      <c r="F6" s="71">
        <v>13</v>
      </c>
      <c r="G6" s="72">
        <v>0</v>
      </c>
      <c r="H6" s="67">
        <v>9</v>
      </c>
      <c r="I6" s="68">
        <v>7</v>
      </c>
      <c r="J6" s="71">
        <v>134</v>
      </c>
      <c r="K6" s="72">
        <v>92</v>
      </c>
      <c r="L6" s="73">
        <v>0</v>
      </c>
      <c r="M6" s="258">
        <v>0</v>
      </c>
      <c r="O6" s="184"/>
      <c r="P6" s="184"/>
      <c r="Q6" s="184"/>
      <c r="S6" s="184"/>
      <c r="U6" s="184"/>
      <c r="W6" s="184"/>
      <c r="Y6" s="184"/>
    </row>
    <row r="7" spans="1:25" ht="15.75" x14ac:dyDescent="0.25">
      <c r="A7" s="259" t="s">
        <v>12</v>
      </c>
      <c r="B7" s="74">
        <v>34</v>
      </c>
      <c r="C7" s="75">
        <v>43</v>
      </c>
      <c r="D7" s="74">
        <v>7</v>
      </c>
      <c r="E7" s="76">
        <v>24</v>
      </c>
      <c r="F7" s="77">
        <v>0</v>
      </c>
      <c r="G7" s="78">
        <v>0</v>
      </c>
      <c r="H7" s="74">
        <v>8</v>
      </c>
      <c r="I7" s="75">
        <v>1</v>
      </c>
      <c r="J7" s="77">
        <v>49</v>
      </c>
      <c r="K7" s="72">
        <v>68</v>
      </c>
      <c r="L7" s="79">
        <v>0</v>
      </c>
      <c r="M7" s="260">
        <v>0</v>
      </c>
      <c r="O7" s="184"/>
      <c r="P7" s="184"/>
      <c r="Q7" s="184"/>
      <c r="S7" s="184"/>
      <c r="U7" s="184"/>
      <c r="W7" s="184"/>
      <c r="Y7" s="184"/>
    </row>
    <row r="8" spans="1:25" ht="15.75" x14ac:dyDescent="0.25">
      <c r="A8" s="259" t="s">
        <v>13</v>
      </c>
      <c r="B8" s="74">
        <v>206</v>
      </c>
      <c r="C8" s="75">
        <v>13</v>
      </c>
      <c r="D8" s="74">
        <v>78</v>
      </c>
      <c r="E8" s="76">
        <v>8</v>
      </c>
      <c r="F8" s="77">
        <v>0</v>
      </c>
      <c r="G8" s="78">
        <v>0</v>
      </c>
      <c r="H8" s="74">
        <v>5</v>
      </c>
      <c r="I8" s="75">
        <v>2</v>
      </c>
      <c r="J8" s="77">
        <v>289</v>
      </c>
      <c r="K8" s="72">
        <v>23</v>
      </c>
      <c r="L8" s="79">
        <v>0</v>
      </c>
      <c r="M8" s="260">
        <v>0</v>
      </c>
      <c r="O8" s="184"/>
      <c r="P8" s="184"/>
      <c r="Q8" s="184"/>
      <c r="S8" s="184"/>
      <c r="U8" s="184"/>
      <c r="W8" s="184"/>
      <c r="Y8" s="184"/>
    </row>
    <row r="9" spans="1:25" ht="15.75" x14ac:dyDescent="0.25">
      <c r="A9" s="259" t="s">
        <v>14</v>
      </c>
      <c r="B9" s="74">
        <v>0</v>
      </c>
      <c r="C9" s="75">
        <v>0</v>
      </c>
      <c r="D9" s="74">
        <v>0</v>
      </c>
      <c r="E9" s="76">
        <v>0</v>
      </c>
      <c r="F9" s="77">
        <v>674</v>
      </c>
      <c r="G9" s="78">
        <v>0</v>
      </c>
      <c r="H9" s="74">
        <v>29</v>
      </c>
      <c r="I9" s="75">
        <v>44</v>
      </c>
      <c r="J9" s="77">
        <v>703</v>
      </c>
      <c r="K9" s="72">
        <v>44</v>
      </c>
      <c r="L9" s="79">
        <v>0</v>
      </c>
      <c r="M9" s="260">
        <v>0</v>
      </c>
      <c r="O9" s="184"/>
      <c r="P9" s="184"/>
      <c r="Q9" s="184"/>
      <c r="S9" s="184"/>
      <c r="U9" s="184"/>
      <c r="W9" s="184"/>
      <c r="Y9" s="184"/>
    </row>
    <row r="10" spans="1:25" ht="15.75" x14ac:dyDescent="0.25">
      <c r="A10" s="259" t="s">
        <v>15</v>
      </c>
      <c r="B10" s="74">
        <v>231</v>
      </c>
      <c r="C10" s="75">
        <v>74</v>
      </c>
      <c r="D10" s="74">
        <v>0</v>
      </c>
      <c r="E10" s="76">
        <v>104</v>
      </c>
      <c r="F10" s="77">
        <v>1336</v>
      </c>
      <c r="G10" s="78">
        <v>0</v>
      </c>
      <c r="H10" s="74">
        <v>99</v>
      </c>
      <c r="I10" s="75">
        <v>56</v>
      </c>
      <c r="J10" s="77">
        <v>1666</v>
      </c>
      <c r="K10" s="72">
        <v>234</v>
      </c>
      <c r="L10" s="79">
        <v>0</v>
      </c>
      <c r="M10" s="260">
        <v>0</v>
      </c>
      <c r="O10" s="184"/>
      <c r="P10" s="184"/>
      <c r="Q10" s="184"/>
      <c r="S10" s="184"/>
      <c r="U10" s="184"/>
      <c r="W10" s="184"/>
      <c r="Y10" s="184"/>
    </row>
    <row r="11" spans="1:25" ht="15.75" x14ac:dyDescent="0.25">
      <c r="A11" s="259" t="s">
        <v>16</v>
      </c>
      <c r="B11" s="74">
        <v>66</v>
      </c>
      <c r="C11" s="75">
        <v>95</v>
      </c>
      <c r="D11" s="74">
        <v>35</v>
      </c>
      <c r="E11" s="76">
        <v>0</v>
      </c>
      <c r="F11" s="77">
        <v>429</v>
      </c>
      <c r="G11" s="78">
        <v>0</v>
      </c>
      <c r="H11" s="74">
        <v>57</v>
      </c>
      <c r="I11" s="75">
        <v>16</v>
      </c>
      <c r="J11" s="77">
        <v>587</v>
      </c>
      <c r="K11" s="72">
        <v>111</v>
      </c>
      <c r="L11" s="79">
        <v>0</v>
      </c>
      <c r="M11" s="260">
        <v>0</v>
      </c>
      <c r="O11" s="184"/>
      <c r="P11" s="184"/>
      <c r="Q11" s="184"/>
      <c r="S11" s="184"/>
      <c r="U11" s="184"/>
      <c r="W11" s="184"/>
      <c r="Y11" s="184"/>
    </row>
    <row r="12" spans="1:25" ht="15.75" x14ac:dyDescent="0.25">
      <c r="A12" s="259" t="s">
        <v>17</v>
      </c>
      <c r="B12" s="74">
        <v>244</v>
      </c>
      <c r="C12" s="75">
        <v>0</v>
      </c>
      <c r="D12" s="74">
        <v>35</v>
      </c>
      <c r="E12" s="76">
        <v>0</v>
      </c>
      <c r="F12" s="77">
        <v>524</v>
      </c>
      <c r="G12" s="78">
        <v>0</v>
      </c>
      <c r="H12" s="74">
        <v>60</v>
      </c>
      <c r="I12" s="75">
        <v>36</v>
      </c>
      <c r="J12" s="77">
        <v>863</v>
      </c>
      <c r="K12" s="72">
        <v>36</v>
      </c>
      <c r="L12" s="79">
        <v>0</v>
      </c>
      <c r="M12" s="260">
        <v>0</v>
      </c>
      <c r="O12" s="184"/>
      <c r="P12" s="184"/>
      <c r="Q12" s="184"/>
      <c r="S12" s="184"/>
      <c r="U12" s="184"/>
      <c r="W12" s="184"/>
      <c r="Y12" s="184"/>
    </row>
    <row r="13" spans="1:25" ht="15.75" x14ac:dyDescent="0.25">
      <c r="A13" s="259" t="s">
        <v>18</v>
      </c>
      <c r="B13" s="74">
        <v>0</v>
      </c>
      <c r="C13" s="75">
        <v>0</v>
      </c>
      <c r="D13" s="74">
        <v>0</v>
      </c>
      <c r="E13" s="76">
        <v>0</v>
      </c>
      <c r="F13" s="77">
        <v>750</v>
      </c>
      <c r="G13" s="78">
        <v>0</v>
      </c>
      <c r="H13" s="74">
        <v>23</v>
      </c>
      <c r="I13" s="75">
        <v>21</v>
      </c>
      <c r="J13" s="77">
        <v>773</v>
      </c>
      <c r="K13" s="72">
        <v>21</v>
      </c>
      <c r="L13" s="79">
        <v>0</v>
      </c>
      <c r="M13" s="260">
        <v>0</v>
      </c>
      <c r="O13" s="184"/>
      <c r="P13" s="184"/>
      <c r="Q13" s="184"/>
      <c r="S13" s="184"/>
      <c r="U13" s="184"/>
      <c r="W13" s="184"/>
      <c r="Y13" s="184"/>
    </row>
    <row r="14" spans="1:25" ht="15.75" x14ac:dyDescent="0.25">
      <c r="A14" s="261" t="s">
        <v>19</v>
      </c>
      <c r="B14" s="74">
        <v>49</v>
      </c>
      <c r="C14" s="75">
        <v>0</v>
      </c>
      <c r="D14" s="74">
        <v>0</v>
      </c>
      <c r="E14" s="76">
        <v>0</v>
      </c>
      <c r="F14" s="77">
        <v>691</v>
      </c>
      <c r="G14" s="78">
        <v>0</v>
      </c>
      <c r="H14" s="74">
        <v>7</v>
      </c>
      <c r="I14" s="75">
        <v>18</v>
      </c>
      <c r="J14" s="77">
        <v>747</v>
      </c>
      <c r="K14" s="72">
        <v>18</v>
      </c>
      <c r="L14" s="79">
        <v>0</v>
      </c>
      <c r="M14" s="260">
        <v>0</v>
      </c>
      <c r="O14" s="184"/>
      <c r="P14" s="184"/>
      <c r="Q14" s="184"/>
      <c r="S14" s="184"/>
      <c r="U14" s="184"/>
      <c r="W14" s="184"/>
      <c r="Y14" s="184"/>
    </row>
    <row r="15" spans="1:25" ht="15.75" x14ac:dyDescent="0.25">
      <c r="A15" s="259" t="s">
        <v>20</v>
      </c>
      <c r="B15" s="74">
        <v>112</v>
      </c>
      <c r="C15" s="75">
        <v>37</v>
      </c>
      <c r="D15" s="74">
        <v>44</v>
      </c>
      <c r="E15" s="76">
        <v>0</v>
      </c>
      <c r="F15" s="77">
        <v>612</v>
      </c>
      <c r="G15" s="78">
        <v>0</v>
      </c>
      <c r="H15" s="74">
        <v>26</v>
      </c>
      <c r="I15" s="75">
        <v>16</v>
      </c>
      <c r="J15" s="77">
        <v>794</v>
      </c>
      <c r="K15" s="72">
        <v>53</v>
      </c>
      <c r="L15" s="79">
        <v>0</v>
      </c>
      <c r="M15" s="260">
        <v>0</v>
      </c>
      <c r="O15" s="184"/>
      <c r="P15" s="184"/>
      <c r="Q15" s="184"/>
      <c r="S15" s="184"/>
      <c r="U15" s="184"/>
      <c r="W15" s="184"/>
      <c r="Y15" s="184"/>
    </row>
    <row r="16" spans="1:25" ht="15.75" x14ac:dyDescent="0.25">
      <c r="A16" s="259" t="s">
        <v>21</v>
      </c>
      <c r="B16" s="74">
        <v>1713</v>
      </c>
      <c r="C16" s="75">
        <v>73</v>
      </c>
      <c r="D16" s="74">
        <v>761</v>
      </c>
      <c r="E16" s="76">
        <v>81</v>
      </c>
      <c r="F16" s="77">
        <v>0</v>
      </c>
      <c r="G16" s="78">
        <v>0</v>
      </c>
      <c r="H16" s="74">
        <v>141</v>
      </c>
      <c r="I16" s="75">
        <v>32</v>
      </c>
      <c r="J16" s="77">
        <v>2615</v>
      </c>
      <c r="K16" s="72">
        <v>186</v>
      </c>
      <c r="L16" s="79">
        <v>2</v>
      </c>
      <c r="M16" s="260">
        <v>0</v>
      </c>
      <c r="O16" s="184"/>
      <c r="P16" s="184"/>
      <c r="Q16" s="184"/>
      <c r="S16" s="184"/>
      <c r="U16" s="184"/>
      <c r="W16" s="184"/>
      <c r="Y16" s="184"/>
    </row>
    <row r="17" spans="1:25" ht="15.75" x14ac:dyDescent="0.25">
      <c r="A17" s="259" t="s">
        <v>22</v>
      </c>
      <c r="B17" s="74">
        <v>2143</v>
      </c>
      <c r="C17" s="75">
        <v>0</v>
      </c>
      <c r="D17" s="74">
        <v>683</v>
      </c>
      <c r="E17" s="76">
        <v>0</v>
      </c>
      <c r="F17" s="77">
        <v>0</v>
      </c>
      <c r="G17" s="78">
        <v>0</v>
      </c>
      <c r="H17" s="74">
        <v>286</v>
      </c>
      <c r="I17" s="75">
        <v>11</v>
      </c>
      <c r="J17" s="77">
        <v>3112</v>
      </c>
      <c r="K17" s="72">
        <v>11</v>
      </c>
      <c r="L17" s="79">
        <v>0</v>
      </c>
      <c r="M17" s="260">
        <v>0</v>
      </c>
      <c r="O17" s="184"/>
      <c r="P17" s="184"/>
      <c r="Q17" s="184"/>
      <c r="S17" s="184"/>
      <c r="U17" s="184"/>
      <c r="W17" s="184"/>
      <c r="Y17" s="184"/>
    </row>
    <row r="18" spans="1:25" ht="15.75" x14ac:dyDescent="0.25">
      <c r="A18" s="259" t="s">
        <v>23</v>
      </c>
      <c r="B18" s="74">
        <v>952</v>
      </c>
      <c r="C18" s="75">
        <v>0</v>
      </c>
      <c r="D18" s="74">
        <v>385</v>
      </c>
      <c r="E18" s="76">
        <v>5</v>
      </c>
      <c r="F18" s="77">
        <v>0</v>
      </c>
      <c r="G18" s="78">
        <v>0</v>
      </c>
      <c r="H18" s="74">
        <v>114</v>
      </c>
      <c r="I18" s="75">
        <v>0</v>
      </c>
      <c r="J18" s="77">
        <v>1451</v>
      </c>
      <c r="K18" s="72">
        <v>5</v>
      </c>
      <c r="L18" s="79">
        <v>0</v>
      </c>
      <c r="M18" s="260">
        <v>0</v>
      </c>
      <c r="O18" s="184"/>
      <c r="P18" s="184"/>
      <c r="Q18" s="184"/>
      <c r="S18" s="184"/>
      <c r="U18" s="184"/>
      <c r="W18" s="184"/>
      <c r="Y18" s="184"/>
    </row>
    <row r="19" spans="1:25" ht="15.75" x14ac:dyDescent="0.25">
      <c r="A19" s="259" t="s">
        <v>24</v>
      </c>
      <c r="B19" s="74">
        <v>1302</v>
      </c>
      <c r="C19" s="75">
        <v>465</v>
      </c>
      <c r="D19" s="74">
        <v>490</v>
      </c>
      <c r="E19" s="76">
        <v>278</v>
      </c>
      <c r="F19" s="77">
        <v>143</v>
      </c>
      <c r="G19" s="78">
        <v>63</v>
      </c>
      <c r="H19" s="74">
        <v>40</v>
      </c>
      <c r="I19" s="75">
        <v>17</v>
      </c>
      <c r="J19" s="77">
        <v>1975</v>
      </c>
      <c r="K19" s="72">
        <v>823</v>
      </c>
      <c r="L19" s="79">
        <v>0</v>
      </c>
      <c r="M19" s="260">
        <v>0</v>
      </c>
      <c r="O19" s="184"/>
      <c r="P19" s="184"/>
      <c r="Q19" s="184"/>
      <c r="S19" s="184"/>
      <c r="U19" s="184"/>
      <c r="W19" s="184"/>
      <c r="Y19" s="184"/>
    </row>
    <row r="20" spans="1:25" ht="15.75" x14ac:dyDescent="0.25">
      <c r="A20" s="259" t="s">
        <v>25</v>
      </c>
      <c r="B20" s="74">
        <v>1450</v>
      </c>
      <c r="C20" s="75">
        <v>0</v>
      </c>
      <c r="D20" s="74">
        <v>1330</v>
      </c>
      <c r="E20" s="76">
        <v>20</v>
      </c>
      <c r="F20" s="77">
        <v>0</v>
      </c>
      <c r="G20" s="78">
        <v>0</v>
      </c>
      <c r="H20" s="74">
        <v>71</v>
      </c>
      <c r="I20" s="75">
        <v>8</v>
      </c>
      <c r="J20" s="77">
        <v>2851</v>
      </c>
      <c r="K20" s="72">
        <v>28</v>
      </c>
      <c r="L20" s="79">
        <v>3</v>
      </c>
      <c r="M20" s="260">
        <v>0</v>
      </c>
      <c r="O20" s="184"/>
      <c r="P20" s="184"/>
      <c r="Q20" s="184"/>
      <c r="S20" s="184"/>
      <c r="U20" s="184"/>
      <c r="W20" s="184"/>
      <c r="Y20" s="184"/>
    </row>
    <row r="21" spans="1:25" ht="15.75" x14ac:dyDescent="0.25">
      <c r="A21" s="259" t="s">
        <v>26</v>
      </c>
      <c r="B21" s="74">
        <v>735</v>
      </c>
      <c r="C21" s="75">
        <v>116</v>
      </c>
      <c r="D21" s="74">
        <v>297</v>
      </c>
      <c r="E21" s="76">
        <v>90</v>
      </c>
      <c r="F21" s="77">
        <v>0</v>
      </c>
      <c r="G21" s="78">
        <v>0</v>
      </c>
      <c r="H21" s="74">
        <v>14</v>
      </c>
      <c r="I21" s="75">
        <v>7</v>
      </c>
      <c r="J21" s="77">
        <v>1046</v>
      </c>
      <c r="K21" s="72">
        <v>213</v>
      </c>
      <c r="L21" s="79">
        <v>0</v>
      </c>
      <c r="M21" s="260">
        <v>0</v>
      </c>
      <c r="O21" s="184"/>
      <c r="P21" s="184"/>
      <c r="Q21" s="184"/>
      <c r="S21" s="184"/>
      <c r="U21" s="184"/>
      <c r="W21" s="184"/>
      <c r="Y21" s="184"/>
    </row>
    <row r="22" spans="1:25" ht="15.75" x14ac:dyDescent="0.25">
      <c r="A22" s="259" t="s">
        <v>27</v>
      </c>
      <c r="B22" s="74">
        <v>1054</v>
      </c>
      <c r="C22" s="75">
        <v>0</v>
      </c>
      <c r="D22" s="74">
        <v>263</v>
      </c>
      <c r="E22" s="76">
        <v>216</v>
      </c>
      <c r="F22" s="77">
        <v>0</v>
      </c>
      <c r="G22" s="78">
        <v>0</v>
      </c>
      <c r="H22" s="74">
        <v>52</v>
      </c>
      <c r="I22" s="75">
        <v>11</v>
      </c>
      <c r="J22" s="77">
        <v>1369</v>
      </c>
      <c r="K22" s="72">
        <v>227</v>
      </c>
      <c r="L22" s="79">
        <v>0</v>
      </c>
      <c r="M22" s="260">
        <v>0</v>
      </c>
      <c r="O22" s="184"/>
      <c r="P22" s="184"/>
      <c r="Q22" s="184"/>
      <c r="S22" s="184"/>
      <c r="U22" s="184"/>
      <c r="W22" s="184"/>
      <c r="Y22" s="184"/>
    </row>
    <row r="23" spans="1:25" ht="15.75" customHeight="1" thickBot="1" x14ac:dyDescent="0.3">
      <c r="A23" s="215" t="s">
        <v>28</v>
      </c>
      <c r="B23" s="80">
        <v>0</v>
      </c>
      <c r="C23" s="81">
        <v>0</v>
      </c>
      <c r="D23" s="80">
        <v>14</v>
      </c>
      <c r="E23" s="82">
        <v>0</v>
      </c>
      <c r="F23" s="83">
        <v>0</v>
      </c>
      <c r="G23" s="84">
        <v>0</v>
      </c>
      <c r="H23" s="80">
        <v>30</v>
      </c>
      <c r="I23" s="81">
        <v>0</v>
      </c>
      <c r="J23" s="83">
        <v>44</v>
      </c>
      <c r="K23" s="84">
        <v>0</v>
      </c>
      <c r="L23" s="85">
        <v>0</v>
      </c>
      <c r="M23" s="262">
        <v>0</v>
      </c>
      <c r="O23" s="184"/>
      <c r="P23" s="184"/>
      <c r="Q23" s="184"/>
      <c r="S23" s="184"/>
      <c r="U23" s="184"/>
      <c r="W23" s="184"/>
      <c r="Y23" s="184"/>
    </row>
    <row r="24" spans="1:25" ht="16.5" thickBot="1" x14ac:dyDescent="0.3">
      <c r="A24" s="241" t="s">
        <v>5</v>
      </c>
      <c r="B24" s="242">
        <f t="shared" ref="B24:M24" si="0">SUM(B6:B23)</f>
        <v>10372</v>
      </c>
      <c r="C24" s="263">
        <f t="shared" si="0"/>
        <v>943</v>
      </c>
      <c r="D24" s="242">
        <f t="shared" si="0"/>
        <v>4453</v>
      </c>
      <c r="E24" s="264">
        <f t="shared" si="0"/>
        <v>884</v>
      </c>
      <c r="F24" s="243">
        <f t="shared" si="0"/>
        <v>5172</v>
      </c>
      <c r="G24" s="265">
        <f t="shared" si="0"/>
        <v>63</v>
      </c>
      <c r="H24" s="242">
        <f t="shared" si="0"/>
        <v>1071</v>
      </c>
      <c r="I24" s="263">
        <f t="shared" si="0"/>
        <v>303</v>
      </c>
      <c r="J24" s="266">
        <f t="shared" si="0"/>
        <v>21068</v>
      </c>
      <c r="K24" s="267">
        <f t="shared" si="0"/>
        <v>2193</v>
      </c>
      <c r="L24" s="242">
        <f t="shared" si="0"/>
        <v>5</v>
      </c>
      <c r="M24" s="263">
        <f t="shared" si="0"/>
        <v>0</v>
      </c>
      <c r="P24" s="184"/>
      <c r="Q24" s="184"/>
      <c r="S24" s="184"/>
      <c r="U24" s="184"/>
      <c r="W24" s="184"/>
      <c r="Y24" s="184"/>
    </row>
    <row r="25" spans="1:25" x14ac:dyDescent="0.25">
      <c r="B25" s="184"/>
      <c r="C25" s="184"/>
      <c r="D25" s="184"/>
      <c r="E25" s="184"/>
      <c r="F25" s="184"/>
      <c r="G25" s="184"/>
      <c r="H25" s="184"/>
      <c r="I25" s="184"/>
      <c r="J25" s="184"/>
      <c r="K25" s="184"/>
      <c r="L25" s="184"/>
      <c r="M25" s="184"/>
    </row>
    <row r="26" spans="1:25" x14ac:dyDescent="0.25">
      <c r="B26" s="184"/>
      <c r="C26" s="184"/>
      <c r="D26" s="184"/>
      <c r="E26" s="184"/>
      <c r="F26" s="184"/>
      <c r="G26" s="184"/>
      <c r="H26" s="184"/>
      <c r="I26" s="184"/>
      <c r="J26" s="184"/>
      <c r="K26" s="184"/>
      <c r="L26" s="184"/>
      <c r="M26" s="184"/>
    </row>
    <row r="27" spans="1:25" x14ac:dyDescent="0.25">
      <c r="B27" s="184"/>
      <c r="C27" s="184"/>
      <c r="D27" s="184"/>
      <c r="E27" s="184"/>
      <c r="F27" s="184"/>
      <c r="G27" s="184"/>
      <c r="H27" s="184"/>
      <c r="I27" s="184"/>
      <c r="J27" s="184"/>
      <c r="K27" s="184"/>
      <c r="L27" s="184"/>
      <c r="M27" s="184"/>
    </row>
    <row r="28" spans="1:25" x14ac:dyDescent="0.25">
      <c r="B28" s="184"/>
      <c r="C28" s="184"/>
      <c r="D28" s="184"/>
      <c r="E28" s="184"/>
      <c r="F28" s="184"/>
      <c r="G28" s="184"/>
      <c r="H28" s="184"/>
      <c r="I28" s="184"/>
      <c r="J28" s="184"/>
      <c r="K28" s="184"/>
      <c r="L28" s="184"/>
      <c r="M28" s="184"/>
    </row>
    <row r="30" spans="1:25" x14ac:dyDescent="0.25">
      <c r="C30" s="184"/>
      <c r="D30" s="184"/>
    </row>
    <row r="31" spans="1:25" x14ac:dyDescent="0.25">
      <c r="I31" s="184"/>
    </row>
    <row r="32" spans="1:25" x14ac:dyDescent="0.25">
      <c r="J32" s="184"/>
    </row>
  </sheetData>
  <mergeCells count="8">
    <mergeCell ref="A3:A5"/>
    <mergeCell ref="B3:M3"/>
    <mergeCell ref="B4:C4"/>
    <mergeCell ref="D4:E4"/>
    <mergeCell ref="F4:G4"/>
    <mergeCell ref="H4:I4"/>
    <mergeCell ref="J4:K4"/>
    <mergeCell ref="L4:M4"/>
  </mergeCells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14</vt:i4>
      </vt:variant>
    </vt:vector>
  </HeadingPairs>
  <TitlesOfParts>
    <vt:vector size="14" baseType="lpstr">
      <vt:lpstr>Tab. Ia</vt:lpstr>
      <vt:lpstr>Tab. Ib</vt:lpstr>
      <vt:lpstr>Tab. Ic</vt:lpstr>
      <vt:lpstr>Tab. Id</vt:lpstr>
      <vt:lpstr>Tab. Ie</vt:lpstr>
      <vt:lpstr>Tab. IIa</vt:lpstr>
      <vt:lpstr>Tab. IIb</vt:lpstr>
      <vt:lpstr>Tab. III</vt:lpstr>
      <vt:lpstr>Tab. IV</vt:lpstr>
      <vt:lpstr>Tab. V</vt:lpstr>
      <vt:lpstr>Tab. VIa</vt:lpstr>
      <vt:lpstr> Tab. VIb</vt:lpstr>
      <vt:lpstr>Tab. VIc</vt:lpstr>
      <vt:lpstr>Tab. VII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HK</dc:creator>
  <cp:lastModifiedBy>Ćwierzová Simona</cp:lastModifiedBy>
  <cp:lastPrinted>2020-01-07T15:54:09Z</cp:lastPrinted>
  <dcterms:created xsi:type="dcterms:W3CDTF">2019-01-07T10:32:31Z</dcterms:created>
  <dcterms:modified xsi:type="dcterms:W3CDTF">2020-01-08T11:40:20Z</dcterms:modified>
</cp:coreProperties>
</file>