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395" activeTab="5"/>
  </bookViews>
  <sheets>
    <sheet name="1-k pasportizaci" sheetId="1" r:id="rId1"/>
    <sheet name="1a-k pasportizaci (2)" sheetId="2" r:id="rId2"/>
    <sheet name="1b- k pasportizaci" sheetId="3" r:id="rId3"/>
    <sheet name="2-Rozvojová studie" sheetId="4" r:id="rId4"/>
    <sheet name="tabulka 3" sheetId="5" r:id="rId5"/>
    <sheet name="5-RS" sheetId="6" r:id="rId6"/>
  </sheets>
  <definedNames>
    <definedName name="_xlnm.Print_Titles" localSheetId="1">'1a-k pasportizaci (2)'!$10:$11</definedName>
    <definedName name="_xlnm.Print_Titles" localSheetId="0">'1-k pasportizaci'!$9:$10</definedName>
  </definedNames>
  <calcPr fullCalcOnLoad="1"/>
</workbook>
</file>

<file path=xl/sharedStrings.xml><?xml version="1.0" encoding="utf-8"?>
<sst xmlns="http://schemas.openxmlformats.org/spreadsheetml/2006/main" count="1649" uniqueCount="569">
  <si>
    <t>Tabulka č. 1</t>
  </si>
  <si>
    <t>Seznam objektů vybraných k pasportizaci</t>
  </si>
  <si>
    <t>název organizace:</t>
  </si>
  <si>
    <t>UNIVERZITA KARLOVA V PRAZE</t>
  </si>
  <si>
    <t>datum zpracování:</t>
  </si>
  <si>
    <t>identifikace budov:</t>
  </si>
  <si>
    <t>budovy v majetku Univerzity Karlovy v Praze</t>
  </si>
  <si>
    <t>poř.č.</t>
  </si>
  <si>
    <t>Popis objektu</t>
  </si>
  <si>
    <t>Adresa</t>
  </si>
  <si>
    <t>Technický stav objektu</t>
  </si>
  <si>
    <t>Stávající využití</t>
  </si>
  <si>
    <t>Využitelnost m2</t>
  </si>
  <si>
    <t xml:space="preserve">Výhledové využití </t>
  </si>
  <si>
    <t>1-4</t>
  </si>
  <si>
    <t>A,B,</t>
  </si>
  <si>
    <t>PUČ výuky</t>
  </si>
  <si>
    <t>PUČ pedag.</t>
  </si>
  <si>
    <t>PUČ pro výzkum</t>
  </si>
  <si>
    <t>PUČ admin.</t>
  </si>
  <si>
    <t>PUČ knihovny</t>
  </si>
  <si>
    <t>PUČ ostatní</t>
  </si>
  <si>
    <t>PUČ celkem</t>
  </si>
  <si>
    <t xml:space="preserve">PU tělových. </t>
  </si>
  <si>
    <t>PU ubytování</t>
  </si>
  <si>
    <t>PU strav.</t>
  </si>
  <si>
    <t>PU ostatní</t>
  </si>
  <si>
    <t>1-3</t>
  </si>
  <si>
    <t>HTF- kolej</t>
  </si>
  <si>
    <t>Praha 3, Roháčova 66/1305</t>
  </si>
  <si>
    <t>A</t>
  </si>
  <si>
    <t>PF</t>
  </si>
  <si>
    <t>Praha 1, nám. Curieových 7/901</t>
  </si>
  <si>
    <t>Praha 6, Na Větrníku 2034</t>
  </si>
  <si>
    <t>1. LF</t>
  </si>
  <si>
    <t>Praha 2, U Nemocnice 3, Salmovská 5, čp. 1563</t>
  </si>
  <si>
    <t>Praha 2, U Nemocnice 5, Salmovská 1,3, čp. 478</t>
  </si>
  <si>
    <t>Praha 2, Studničkova 7, čp. 2028</t>
  </si>
  <si>
    <t>1. LF - dvorní objekt</t>
  </si>
  <si>
    <t>1. LF - Hlavův ústav</t>
  </si>
  <si>
    <t>Praha 2, Studničkova 2,4, čp. 2039</t>
  </si>
  <si>
    <t>1. LF - Purkyňův ústav</t>
  </si>
  <si>
    <t>Praha 2, Albertov 4, čp. 2048</t>
  </si>
  <si>
    <t>Praha 2, Albertov 5,7  čp. 2029, 2049</t>
  </si>
  <si>
    <t>Praha 2, U Nemocnice 4, čp. 497</t>
  </si>
  <si>
    <t>1. LF- děkanát</t>
  </si>
  <si>
    <t>Praha 2, Kateřinská 32, Na Bojišti 3, čp. 1660</t>
  </si>
  <si>
    <t>2.LF</t>
  </si>
  <si>
    <t>Praha 5, Plzeňská 130</t>
  </si>
  <si>
    <t>3.LF- děkanát</t>
  </si>
  <si>
    <t>Praha 10, Ruská 87/2411</t>
  </si>
  <si>
    <t>3.LF</t>
  </si>
  <si>
    <t>Praha 2, Ke Karlovu 4/458</t>
  </si>
  <si>
    <t>LF Pl - děkanát</t>
  </si>
  <si>
    <t>Plzeň, Husova 3/654, 657</t>
  </si>
  <si>
    <t>LF Pl - Procházkův pavilon</t>
  </si>
  <si>
    <t>Plzeň, Karlovarská 48/585</t>
  </si>
  <si>
    <t>LF Pl - zvěřinec</t>
  </si>
  <si>
    <t>LF Pl - Šafránkův pavilon</t>
  </si>
  <si>
    <t>Plzeň, Alej Svobody 31/703</t>
  </si>
  <si>
    <t>LF Pl - Pavlovův ústav</t>
  </si>
  <si>
    <t>Plzeň, Lidická 1/517</t>
  </si>
  <si>
    <t>LF Pl - sklad</t>
  </si>
  <si>
    <t>LF Pl - Chanos</t>
  </si>
  <si>
    <t>LF Pl - ústav hygieny</t>
  </si>
  <si>
    <t>Plzeň, Lidická 4/538</t>
  </si>
  <si>
    <t>LF Pl- ústav tělov. lékařství</t>
  </si>
  <si>
    <t>Plzeň, Lidická 6/474</t>
  </si>
  <si>
    <t>LF HK</t>
  </si>
  <si>
    <t>Hradec Králové, areál Šimkova 870</t>
  </si>
  <si>
    <t>LF HK- Výukové centrum UK</t>
  </si>
  <si>
    <t xml:space="preserve">Nový Hradec Králové, areál fakultní nemocnice </t>
  </si>
  <si>
    <t xml:space="preserve">LF HK- Lékařská knihovna </t>
  </si>
  <si>
    <t>Hradec Králové,  Dlouhá 91</t>
  </si>
  <si>
    <t xml:space="preserve">FaF HK-Severní budova </t>
  </si>
  <si>
    <t>Hradec Králové, Heyrovského 1203</t>
  </si>
  <si>
    <t xml:space="preserve">FaF HK- Jižní budova </t>
  </si>
  <si>
    <t xml:space="preserve">Hradec Králové, Heyrovského 1203 </t>
  </si>
  <si>
    <t>FaF HK- Výuková budova v ZLR</t>
  </si>
  <si>
    <t xml:space="preserve">FaF HK-Výuková bud. Zámostí </t>
  </si>
  <si>
    <t xml:space="preserve">Hradec Králové, Malšovice, Zámostí 683, </t>
  </si>
  <si>
    <t>FF- Děkanát Filozofické fakulty</t>
  </si>
  <si>
    <t>Praha 1, nám. J. Palacha 2/1</t>
  </si>
  <si>
    <t>FF</t>
  </si>
  <si>
    <t>Praha 1, Hybernská 3/1036</t>
  </si>
  <si>
    <t>Mělník, Nůšařská 774</t>
  </si>
  <si>
    <t>PřF- Děkanát, geol., geograf. obory</t>
  </si>
  <si>
    <t>PřF- chemické obory</t>
  </si>
  <si>
    <t>PřF- biologické obory</t>
  </si>
  <si>
    <t>PřF- Biologické obory</t>
  </si>
  <si>
    <t>PřF- ústav pro ŽP</t>
  </si>
  <si>
    <t>PřF- budovy a skleníky - Botan.zahrada</t>
  </si>
  <si>
    <t xml:space="preserve">Praha 2, ul. Benátská </t>
  </si>
  <si>
    <t>PřF- genetická zahrada, skleníky</t>
  </si>
  <si>
    <t>Praha 2, Albertov N12</t>
  </si>
  <si>
    <t>PřF- Správa botanické zahrady, studijní</t>
  </si>
  <si>
    <t xml:space="preserve">Praha 2, Na Slupi 16 </t>
  </si>
  <si>
    <t>PřF- loděnice, středisko specializ. tělovýchovy</t>
  </si>
  <si>
    <t xml:space="preserve">Praha 4, Podolské nábřeží N4 </t>
  </si>
  <si>
    <t>PřF- byty</t>
  </si>
  <si>
    <t xml:space="preserve">Praha 2, Benátská 4 </t>
  </si>
  <si>
    <t>PřF- provizorní dřevěné pavilony</t>
  </si>
  <si>
    <t xml:space="preserve">Praha 2, Horská 3 </t>
  </si>
  <si>
    <t>PřF- Geologické obory</t>
  </si>
  <si>
    <t>PřF- terénní stanice</t>
  </si>
  <si>
    <t>Rejvíz čp. 83, okr. Jeseník</t>
  </si>
  <si>
    <t>Rejvíz čp. 77, okr. Jeseník</t>
  </si>
  <si>
    <t>Velemín čp.142, okr.Litoměřice</t>
  </si>
  <si>
    <t>Tchořovice čp. 71, okr. Strakonice</t>
  </si>
  <si>
    <t>Horusice čp. 56, okr. Tábor</t>
  </si>
  <si>
    <t>PřF- terénní stanice mobilní buňky</t>
  </si>
  <si>
    <t xml:space="preserve">Zbečno-Klíčava, bez čp. </t>
  </si>
  <si>
    <t>MFF-Těžké laboratoře</t>
  </si>
  <si>
    <t>Praha 8, V Holešovičkách 2/747</t>
  </si>
  <si>
    <t>MFF-Vývojové dílny</t>
  </si>
  <si>
    <t>MFF-Kryopavilon</t>
  </si>
  <si>
    <t>MFF- Katedrový objekt</t>
  </si>
  <si>
    <t>MFF-Objekt poslucháren</t>
  </si>
  <si>
    <t>MFF- Rozvodny</t>
  </si>
  <si>
    <t>MFF- Garáže</t>
  </si>
  <si>
    <t>MFF- děkanát</t>
  </si>
  <si>
    <t>Praha 2, Ke Karlovu 3/2027</t>
  </si>
  <si>
    <t>MFF</t>
  </si>
  <si>
    <t>Praha 2, Ke Karlovu 5/2026</t>
  </si>
  <si>
    <t>Praha 1, Malostranské nám. 25/2</t>
  </si>
  <si>
    <t>Praha 8, Sokolovská 83/49</t>
  </si>
  <si>
    <t>MFF- sportovní centrum</t>
  </si>
  <si>
    <t>Praha 2,  Albertov 2098, klubovna a šatny</t>
  </si>
  <si>
    <t>PedF- děkanát</t>
  </si>
  <si>
    <t>Praha 1, M.D.Rettigové 4/47, 48</t>
  </si>
  <si>
    <t>PedF</t>
  </si>
  <si>
    <t>Praha 1, Myslíkova 7/208</t>
  </si>
  <si>
    <t>Brandýs n.L., Královická 915</t>
  </si>
  <si>
    <t>FSV- Hollar</t>
  </si>
  <si>
    <t>Praha 1, Smetanovo nábř. 6/995</t>
  </si>
  <si>
    <t>FSV</t>
  </si>
  <si>
    <t>Praha 1, Opletalova 26/1606</t>
  </si>
  <si>
    <t>FTVS</t>
  </si>
  <si>
    <t>Praha 6, Martího 31/269</t>
  </si>
  <si>
    <t>Praha 1, Nosticova 4/468</t>
  </si>
  <si>
    <t>Praha 7, Troja , loděnice U sport. kanálu 789</t>
  </si>
  <si>
    <t>FTVS- horská chata</t>
  </si>
  <si>
    <t>Pec p. Sněžkou 34, okr. Trutnov</t>
  </si>
  <si>
    <t>FTVS- výcvikové středisko</t>
  </si>
  <si>
    <t>Plavsko 89, okr. Jindřichův Hradec</t>
  </si>
  <si>
    <t>FTVS-horská chata</t>
  </si>
  <si>
    <t xml:space="preserve">Horní Malá Úpa 79, okr. Trutnov </t>
  </si>
  <si>
    <t xml:space="preserve">ÚJOP- ředitelství </t>
  </si>
  <si>
    <t>ÚJOP- školící středisko</t>
  </si>
  <si>
    <t>ÚJOP- školící stř. a sp. hala</t>
  </si>
  <si>
    <t>Poděbrady, Opletalova 1065</t>
  </si>
  <si>
    <t xml:space="preserve">Poděbrady, Opletalova 77 </t>
  </si>
  <si>
    <t>ÚJOP- loděnice</t>
  </si>
  <si>
    <t>Poděbrady, Pražská</t>
  </si>
  <si>
    <t>Mariánské Lázně, Karlovarská 333</t>
  </si>
  <si>
    <t>Mariánské Lázně, Hlavní 389</t>
  </si>
  <si>
    <t xml:space="preserve">Mariánské Lázně, Hlavní 390 </t>
  </si>
  <si>
    <t>Dobruška, Solnická 777</t>
  </si>
  <si>
    <t>ÚJOP- mimo provoz</t>
  </si>
  <si>
    <t xml:space="preserve">ÚJOP- byt správce </t>
  </si>
  <si>
    <t xml:space="preserve">Zahrádky u České Lípy, Zahrádky 3 </t>
  </si>
  <si>
    <t>B</t>
  </si>
  <si>
    <t>ÚJOP- nad menzou Albertov</t>
  </si>
  <si>
    <t>Ústřední knihovna</t>
  </si>
  <si>
    <t>Praha 5, U Kříže 611, nebyt.jedn. - knihovna</t>
  </si>
  <si>
    <t>KAM- Arnošta z Pardubic</t>
  </si>
  <si>
    <t>Praha 1, Voršilská 1/144</t>
  </si>
  <si>
    <t>KAM- Jednota</t>
  </si>
  <si>
    <t>Praha 1, Opletalova 38/1663</t>
  </si>
  <si>
    <t>KAM- Petrská</t>
  </si>
  <si>
    <t>Praha 1, Petrská 3/1180</t>
  </si>
  <si>
    <t>KAM- menza Albertov</t>
  </si>
  <si>
    <t>Praha 2, Albertov ev. 7</t>
  </si>
  <si>
    <t>KAM- Budeč</t>
  </si>
  <si>
    <t>Praha 2, Wenzigova 20/1982</t>
  </si>
  <si>
    <t>KAM- Švehlova</t>
  </si>
  <si>
    <t>Praha 3, Slavíkova 22/1499</t>
  </si>
  <si>
    <t>KAM- Jižní Město</t>
  </si>
  <si>
    <t>Praha 4, Ekonomická 953, 954</t>
  </si>
  <si>
    <t>KAM- Na Větrníku</t>
  </si>
  <si>
    <t>Praha 6, Na Větrníku 1929 - 1934</t>
  </si>
  <si>
    <t>KAM- Hvězda</t>
  </si>
  <si>
    <t>Praha 6, Zvoníčkova 1925- 1928</t>
  </si>
  <si>
    <t>KAM- Kajetánka</t>
  </si>
  <si>
    <t>Praha 6, Radimova 12/35</t>
  </si>
  <si>
    <t>Praha 6, Na Petynce 2303</t>
  </si>
  <si>
    <t>KAM- Komenského</t>
  </si>
  <si>
    <t>Praha 6, Parléřova 6/682</t>
  </si>
  <si>
    <t>KAM- 17. listopadu</t>
  </si>
  <si>
    <t>Praha 8, Pátkova 3/2135, 2136</t>
  </si>
  <si>
    <t>KAM- 17. listopadu (býv. menza)</t>
  </si>
  <si>
    <t>Praha 8, Pátkova 3/2137</t>
  </si>
  <si>
    <t>KAM- Hostivař</t>
  </si>
  <si>
    <t>KAM- Nová Kolej</t>
  </si>
  <si>
    <t>Brandýs n.L., Kralovická 1425</t>
  </si>
  <si>
    <t>KAM- Ivana Olbrachta</t>
  </si>
  <si>
    <t>Brandýs n.L., Olbrachtova 59</t>
  </si>
  <si>
    <t>KAM-menza mimo provoz</t>
  </si>
  <si>
    <t>KAM- Houšťka</t>
  </si>
  <si>
    <t>Stará Boleslav, Lázně Houšťka, čp. 694</t>
  </si>
  <si>
    <t>KAM- Heyrovského</t>
  </si>
  <si>
    <t>Plzeň, Heyrovského 5/2428</t>
  </si>
  <si>
    <t>KAM- Bolevecká</t>
  </si>
  <si>
    <t>Plzeň, Bolevecká 34/915</t>
  </si>
  <si>
    <t>KAM- Šafránkův pavilon</t>
  </si>
  <si>
    <t xml:space="preserve">KAM- Na Kotli </t>
  </si>
  <si>
    <t>Hradec Králové, Na Kotli 1145</t>
  </si>
  <si>
    <t>Hradec Králové, Na Kotli 1146</t>
  </si>
  <si>
    <t>Hradec Králové, Na Kotli 1147</t>
  </si>
  <si>
    <t>Hradec Králové, Na Kotli 1148</t>
  </si>
  <si>
    <t>Hradec Králové, Na Kotli 1149</t>
  </si>
  <si>
    <t>KAM- Jana Palacha</t>
  </si>
  <si>
    <t>Nový Hradec Králové, Palachova 1136</t>
  </si>
  <si>
    <t>Nový Hradec Králové, Palachova 1137</t>
  </si>
  <si>
    <t>RUK- Karolinum</t>
  </si>
  <si>
    <t>Praha 1, Železná 9/541</t>
  </si>
  <si>
    <t>RUK- Rektorské křídlo</t>
  </si>
  <si>
    <t>Praha 1, Ovocný trh 3/541</t>
  </si>
  <si>
    <t>RUK- U tří panen</t>
  </si>
  <si>
    <t>Praha 1, Kamzíkova 4/542</t>
  </si>
  <si>
    <t>RUK- Caretto-Millesimovský palác</t>
  </si>
  <si>
    <t>Praha 1, Celetná 13/597</t>
  </si>
  <si>
    <t>RUK- Opitz, hotel</t>
  </si>
  <si>
    <t>Praha 1, Celetná 14/559</t>
  </si>
  <si>
    <t>RUK- Stockhaus</t>
  </si>
  <si>
    <t>Praha 1, Ovocný trh 5/560</t>
  </si>
  <si>
    <t>RUK- Jeřábkův dům</t>
  </si>
  <si>
    <t>RUK- Buquoy</t>
  </si>
  <si>
    <t>RUK- Stará Astorie</t>
  </si>
  <si>
    <t>RUK- Nová Astorie</t>
  </si>
  <si>
    <t>Praha 1, Ovocný trh 9/563</t>
  </si>
  <si>
    <t>RUK- Betlém</t>
  </si>
  <si>
    <t>Praha 1, Celetná 24/564</t>
  </si>
  <si>
    <t>RUK- dopravní středisko</t>
  </si>
  <si>
    <t>Praha 5, Plzeňská 130 - dopravní středisko</t>
  </si>
  <si>
    <t>A,B</t>
  </si>
  <si>
    <t>Praha 6, Evropská 407, hotel Krystal</t>
  </si>
  <si>
    <t>RUK- výcvikové středisko</t>
  </si>
  <si>
    <t>Špindlerův mlýn, Patejdlova bouda 83, 82</t>
  </si>
  <si>
    <t>Albeř 99 - výcvik stř., Nová Bystřice</t>
  </si>
  <si>
    <t>Dobronice č.evid.3 - výcvik. stř., okr. Tábor</t>
  </si>
  <si>
    <t>Horní poříčí 59, Stř. Hoštice, okr. Strakonice</t>
  </si>
  <si>
    <t>RUK- archiv</t>
  </si>
  <si>
    <t xml:space="preserve">Lešetice u Příbrami, 262 31 Milín </t>
  </si>
  <si>
    <t>RUK- Sportovní centrum Hostivař</t>
  </si>
  <si>
    <t>Praha 10, Bruslařská 10/1132</t>
  </si>
  <si>
    <t>Vysvětlivky:</t>
  </si>
  <si>
    <t>Stávající využití:</t>
  </si>
  <si>
    <t>Technický stav objektu:</t>
  </si>
  <si>
    <t>A - objekt využívá VVŠ</t>
  </si>
  <si>
    <t>1- novostavba nebo objekt po GO - vyhovující stav</t>
  </si>
  <si>
    <t>B - objekt VVŠ dlouhodobě pronajímá( rok a déle)</t>
  </si>
  <si>
    <t>2- objekt vyžadující  dílčí rekonstrukci</t>
  </si>
  <si>
    <t>* v případě  pronájmu údaj o objektu uveďte  v požadovaném členění do tab. 1a</t>
  </si>
  <si>
    <t>3- předhavarijní stav budovy, potřeba GO</t>
  </si>
  <si>
    <t>4-  neobyvatelné, havarijní stav</t>
  </si>
  <si>
    <t>Výhledové využití:</t>
  </si>
  <si>
    <t>1- beze změn</t>
  </si>
  <si>
    <t>PU ostatní - komunikace a tech. prostory</t>
  </si>
  <si>
    <t>2- prodej</t>
  </si>
  <si>
    <t>PUČ ost. - soc. zařízení apod, dále plochy, které nelze zařadít do žádné ostatní PUČ</t>
  </si>
  <si>
    <t>3- jiné (pronájem, demolice,apod.)- specifikovat blíže v komentáři</t>
  </si>
  <si>
    <t>Pozn.:</t>
  </si>
  <si>
    <t>V případě potřeby doplňte řádky</t>
  </si>
  <si>
    <r>
      <t xml:space="preserve">Praha 10, </t>
    </r>
    <r>
      <rPr>
        <b/>
        <sz val="8"/>
        <rFont val="Arial"/>
        <family val="2"/>
      </rPr>
      <t>areál</t>
    </r>
    <r>
      <rPr>
        <sz val="8"/>
        <rFont val="Arial"/>
        <family val="2"/>
      </rPr>
      <t xml:space="preserve"> kolejí Vltava-Hostivař: Weilova 1505, 1144,1446 - 1453</t>
    </r>
  </si>
  <si>
    <t>Tabulka č. 1a</t>
  </si>
  <si>
    <t>Pronajaté objekty, plochy k využití VVŠ</t>
  </si>
  <si>
    <t>Univerzita Karlova v Praze</t>
  </si>
  <si>
    <t>užívané nájmy</t>
  </si>
  <si>
    <t>vlastník objektu</t>
  </si>
  <si>
    <t>předpokládaná doba v letech</t>
  </si>
  <si>
    <t>Arcibiskupství pražské</t>
  </si>
  <si>
    <t xml:space="preserve">KTF- Děkanát </t>
  </si>
  <si>
    <t>Praha 6, Thákurova 3/676</t>
  </si>
  <si>
    <t>dlouhodobě</t>
  </si>
  <si>
    <t>ČCE 4/5   UK 1/5</t>
  </si>
  <si>
    <t>ETF- Děkanát</t>
  </si>
  <si>
    <t>Praha 1, Černá 9/646</t>
  </si>
  <si>
    <t>HMP</t>
  </si>
  <si>
    <t>Praha 4, Pacovská 4/350</t>
  </si>
  <si>
    <t xml:space="preserve"> cca. do r. 2040</t>
  </si>
  <si>
    <t>ČR- MZV</t>
  </si>
  <si>
    <t>FSV- institut mezinár. studií</t>
  </si>
  <si>
    <t>Praha 1, Rytířská 31/539</t>
  </si>
  <si>
    <t>Autocentrum Dojáček</t>
  </si>
  <si>
    <t>FSV- sklady</t>
  </si>
  <si>
    <t>Praha 10, U Seřadiště 7/65</t>
  </si>
  <si>
    <t>Pavel Dojáček</t>
  </si>
  <si>
    <t>Praha 10, Vršovická 70/1398</t>
  </si>
  <si>
    <t>1.LF- Faustův dům</t>
  </si>
  <si>
    <t>Praha 2, Karlovo nám. 40/502</t>
  </si>
  <si>
    <t>ČR - FN MOTOL</t>
  </si>
  <si>
    <t>Praha 5, V Úvalu 84</t>
  </si>
  <si>
    <t>ČVUT</t>
  </si>
  <si>
    <t xml:space="preserve">Praha 5, Plzeňská 221/130 </t>
  </si>
  <si>
    <t>FNB Na Bulovce</t>
  </si>
  <si>
    <t xml:space="preserve">Praha 8, Budínova 2 </t>
  </si>
  <si>
    <t>ÚVN</t>
  </si>
  <si>
    <t>2.LF Chirurgický pavilon</t>
  </si>
  <si>
    <t>Praha 6, U Vojenské nemocnice 1200</t>
  </si>
  <si>
    <t>SZÚ</t>
  </si>
  <si>
    <t>3.LF- SZÚ - budova č.19</t>
  </si>
  <si>
    <t>Praha 10, Šrobárova 48</t>
  </si>
  <si>
    <t xml:space="preserve"> do 30.6.2015</t>
  </si>
  <si>
    <t>Praha 10, Ruská 91/2200</t>
  </si>
  <si>
    <t xml:space="preserve"> do 31.3.2029</t>
  </si>
  <si>
    <t>doba neurčitá</t>
  </si>
  <si>
    <t>ZČU</t>
  </si>
  <si>
    <t>LF Pl - tělocvična</t>
  </si>
  <si>
    <t xml:space="preserve">Plzeň, Bolevecká 30 </t>
  </si>
  <si>
    <t>FOMEI a.s.Praha 2</t>
  </si>
  <si>
    <t>LF HK -skladový areál</t>
  </si>
  <si>
    <t xml:space="preserve">Hradec Králové, FOMEI  Třebeš č. 587 </t>
  </si>
  <si>
    <t xml:space="preserve">Fakulta voj. zdrav. </t>
  </si>
  <si>
    <t xml:space="preserve">LF HK -tělocvična </t>
  </si>
  <si>
    <t xml:space="preserve">Hradec Králové, FVZ  Heyrovského </t>
  </si>
  <si>
    <t>hodinový pronájem</t>
  </si>
  <si>
    <t>ZŠ Nový Hr.Králové</t>
  </si>
  <si>
    <t xml:space="preserve">Nový Hradec Králové, ZŠ </t>
  </si>
  <si>
    <t>ZŠ  Hr.Králové</t>
  </si>
  <si>
    <t xml:space="preserve">Hradec Králové, ZŠ Mandysova </t>
  </si>
  <si>
    <t xml:space="preserve">Hradec Králové, ZŠ Štefcova </t>
  </si>
  <si>
    <t>Městské lázně H.K.</t>
  </si>
  <si>
    <t>LF HK- Krytý plavecký bazén</t>
  </si>
  <si>
    <t xml:space="preserve">Hradec Králové, Městské lázně </t>
  </si>
  <si>
    <t>NIKOS s.r.o.</t>
  </si>
  <si>
    <t>FaF HK- sem.místnost na Poliklinice III</t>
  </si>
  <si>
    <t>Hradec Králové, PK III,E.Beneše 34</t>
  </si>
  <si>
    <t>ZŠ Štefánikova</t>
  </si>
  <si>
    <t>FaF HK - tělocvična</t>
  </si>
  <si>
    <t>Hradec Králové, Štefánikova 566</t>
  </si>
  <si>
    <t>HMP - MČ P1</t>
  </si>
  <si>
    <t>Praha 1, Revoluční 26/1247</t>
  </si>
  <si>
    <t>Praha 1, Národní 37/416</t>
  </si>
  <si>
    <t>rodina Moučkova</t>
  </si>
  <si>
    <t>Praha 1, Jindřišská 27/873</t>
  </si>
  <si>
    <t>ČR - Národní knihovna</t>
  </si>
  <si>
    <t>Praha 10, Sodomkova 1146/2</t>
  </si>
  <si>
    <t>MČ Praha 2</t>
  </si>
  <si>
    <t>PřF,ÚJOP - býv. školní budova</t>
  </si>
  <si>
    <t xml:space="preserve">Praha 2, Vratislavova 13 </t>
  </si>
  <si>
    <t>ÚJOP</t>
  </si>
  <si>
    <t>Praha 9, Hloubětínská 26/78</t>
  </si>
  <si>
    <t>ČR</t>
  </si>
  <si>
    <t>FHS</t>
  </si>
  <si>
    <t>Praha 5, Husníkova 18/2075, Stodůlky</t>
  </si>
  <si>
    <t>krátkodobě</t>
  </si>
  <si>
    <t>Charita Česká rep.</t>
  </si>
  <si>
    <t>Praha 2, Máchova 7/571</t>
  </si>
  <si>
    <t>Ústavy AV</t>
  </si>
  <si>
    <t>CTS</t>
  </si>
  <si>
    <t>Praha 1, Jilská 1/361</t>
  </si>
  <si>
    <t>NHÚ AV ČR, v.v.i.</t>
  </si>
  <si>
    <t>CERGE- admin. budova</t>
  </si>
  <si>
    <t>Praha 1, Politických vězňů 7/936</t>
  </si>
  <si>
    <t>Arcibiskupský seminář</t>
  </si>
  <si>
    <t>VVŠ má objekt v dlouhodobém pronájmu *</t>
  </si>
  <si>
    <t xml:space="preserve">* v případě , že není pronajatý celý objekt, uveďte  údaj pouze o pronajatých plochách </t>
  </si>
  <si>
    <t>Tabulka č.2</t>
  </si>
  <si>
    <t>Stávající a plánované počty studentů</t>
  </si>
  <si>
    <t>Název součástí VVŠ</t>
  </si>
  <si>
    <t>Stávající počet studentů</t>
  </si>
  <si>
    <t>Předpokládané počty studentů v akad. r.</t>
  </si>
  <si>
    <t>Katolická teologická fakulta</t>
  </si>
  <si>
    <t>Evangelická teologická fakulta</t>
  </si>
  <si>
    <t>Husitská teologická fakulta</t>
  </si>
  <si>
    <t>Právnická fakulta</t>
  </si>
  <si>
    <t>1.lékařská fakulta</t>
  </si>
  <si>
    <t>2.lékařská fakulta</t>
  </si>
  <si>
    <t>3.lékařská fakulta</t>
  </si>
  <si>
    <t>Lékařská fakulta v Plzni</t>
  </si>
  <si>
    <t>Lékařská fakulta v Hradci Králové</t>
  </si>
  <si>
    <t>Farmaceutická fakulta v Hradci Králové</t>
  </si>
  <si>
    <t>Filozofická fakulta</t>
  </si>
  <si>
    <t>Přírodovědecká fakulta</t>
  </si>
  <si>
    <t>Matematicko fyzikální fakulta</t>
  </si>
  <si>
    <t>Pedagogická fakulta</t>
  </si>
  <si>
    <t>Fakulta sociálních věd</t>
  </si>
  <si>
    <t>Fakulta tělesné výchovy a sportu</t>
  </si>
  <si>
    <t>Fakulta humanitních studií</t>
  </si>
  <si>
    <t>celkem VVŠ</t>
  </si>
  <si>
    <t>Do počtu studentů se neuvádějí posluchači celoživotního vzdělávání (CŽV)</t>
  </si>
  <si>
    <t>Nárůst studentů je třeba zdůvodnit v textu, zejména pokud jde o zdroje a s ohledem na pokles demografické křivky populace dvacetiletých</t>
  </si>
  <si>
    <t>Tabulka č. 3</t>
  </si>
  <si>
    <t xml:space="preserve">Přehled ploch </t>
  </si>
  <si>
    <t>Název součásti VVŠ</t>
  </si>
  <si>
    <t>m²</t>
  </si>
  <si>
    <t>KTF</t>
  </si>
  <si>
    <t>ETF</t>
  </si>
  <si>
    <t>HTF</t>
  </si>
  <si>
    <t>1.LF</t>
  </si>
  <si>
    <t>LF Pl</t>
  </si>
  <si>
    <t>LFHK</t>
  </si>
  <si>
    <t>FaF HK</t>
  </si>
  <si>
    <t>PřF</t>
  </si>
  <si>
    <t>fakulty celkem</t>
  </si>
  <si>
    <t>koleje</t>
  </si>
  <si>
    <t>menzy</t>
  </si>
  <si>
    <t>součásti UK</t>
  </si>
  <si>
    <t>V textu bude uvedeno PUČ výuky na studenta, což je celková PUČ výuky /počet studentů (bez CŽV) a PUČ celková na studenta, což je celková PUČ/ počet studentů (bez CŽV)</t>
  </si>
  <si>
    <t>do provozu.</t>
  </si>
  <si>
    <t>po případném opuštění prostor ve stávajících objektech.</t>
  </si>
  <si>
    <t>Tabulka č. 5</t>
  </si>
  <si>
    <t>VVŠ</t>
  </si>
  <si>
    <t>Ubytování</t>
  </si>
  <si>
    <t>Stravování</t>
  </si>
  <si>
    <t>celkem</t>
  </si>
  <si>
    <t>Poznámka:</t>
  </si>
  <si>
    <t>U ubytovací kapacity se v jednotlivých sloupcích uvádí počet lůžek,v případě navýšení kapacit uveďte předpokládaný zdroj financování.</t>
  </si>
  <si>
    <t>březen 2010</t>
  </si>
  <si>
    <t>PedF- CCŽV</t>
  </si>
  <si>
    <t>Brandýs n. L., Královická 915</t>
  </si>
  <si>
    <t>jiný subjekt</t>
  </si>
  <si>
    <t>CDMS - výuka, knihovna</t>
  </si>
  <si>
    <t>LF Pl- garáže</t>
  </si>
  <si>
    <t xml:space="preserve">HTF- Děkanát </t>
  </si>
  <si>
    <t>tiskárna</t>
  </si>
  <si>
    <t>cca. do r. 2040</t>
  </si>
  <si>
    <t>St. M. Plzeň</t>
  </si>
  <si>
    <t>LF Pl-ústav soudního lékařství</t>
  </si>
  <si>
    <t xml:space="preserve">Plzeň, Lidická  8/428 </t>
  </si>
  <si>
    <t>Město HK</t>
  </si>
  <si>
    <t>Město HK,Ulrichovo nám. 811</t>
  </si>
  <si>
    <t>Město HK,Ulrichovo nám. 812</t>
  </si>
  <si>
    <t>NPÚ Jaroměř</t>
  </si>
  <si>
    <t>ČFM</t>
  </si>
  <si>
    <t>Okružní 418, Josefov</t>
  </si>
  <si>
    <t>Středisko spol.čin. AVČR, Praha</t>
  </si>
  <si>
    <t>FaF</t>
  </si>
  <si>
    <t>Národní 1009/3,110 00 Praha 1</t>
  </si>
  <si>
    <t>Správa nemovitostí HK</t>
  </si>
  <si>
    <t>Kydlinovská 1521,HK 501 52</t>
  </si>
  <si>
    <t>ZŠ Štefcova</t>
  </si>
  <si>
    <t xml:space="preserve">FaF -tělocvična </t>
  </si>
  <si>
    <t>ZŠ a MŠ Štefcova 1092 HK</t>
  </si>
  <si>
    <t>ZŠ Mandysova</t>
  </si>
  <si>
    <t>ZŠ a MŠ Pohádka, Mandysova 1434,HK</t>
  </si>
  <si>
    <t>Praha 1, Josefská č. 6 (Palác Oettingen)</t>
  </si>
  <si>
    <t>Ubytovací a stravovací kapacity</t>
  </si>
  <si>
    <t>FaF sklad hořlavin</t>
  </si>
  <si>
    <t>FaF exp.ČFM-Flošna</t>
  </si>
  <si>
    <t>FaF sklad</t>
  </si>
  <si>
    <t>*</t>
  </si>
  <si>
    <t>* po přemístění FHS z Jinonic do rekonstruované menzy 17.listopadu bude PUČ FSV navýšena o 899 m2</t>
  </si>
  <si>
    <t>Zirkon Real Invest s.r.o.</t>
  </si>
  <si>
    <t>Praha 8, Sokolovská 131/86</t>
  </si>
  <si>
    <t>do konce 2015</t>
  </si>
  <si>
    <t>MFF-Katedrový objekt</t>
  </si>
  <si>
    <t>Praha 1, Opletalova 47/985</t>
  </si>
  <si>
    <t>Praha 1, Opletalova 49/986</t>
  </si>
  <si>
    <t>FF- budova neužívaná</t>
  </si>
  <si>
    <t>2015/2016</t>
  </si>
  <si>
    <t>2012/2013</t>
  </si>
  <si>
    <t>Ubytovací kapacita ve vlast. zař.  v ak.r.2010/2011</t>
  </si>
  <si>
    <t>FHS, FSV, FF</t>
  </si>
  <si>
    <t>Praha 1, Celetná 18/561   celkem</t>
  </si>
  <si>
    <t>Praha 1, Celetná 22/563  FF</t>
  </si>
  <si>
    <t xml:space="preserve">Praha 1, Celetná 20/562   </t>
  </si>
  <si>
    <t>Praha 1, Ovocný trh 7/562   FF</t>
  </si>
  <si>
    <t>Praha 5, U Kříže 8/661 Celkem</t>
  </si>
  <si>
    <t xml:space="preserve">Praha 1, Celetná 16/560 </t>
  </si>
  <si>
    <t>dtto půdní vestavba</t>
  </si>
  <si>
    <t>RUK- Hotel Krystal CDMS</t>
  </si>
  <si>
    <t xml:space="preserve">Praha 2,  Albertov ev. 7/3a </t>
  </si>
  <si>
    <t>Brandýs n.L., Kralovická 6/2251</t>
  </si>
  <si>
    <t xml:space="preserve">Praha 2, Benátská 2/433 </t>
  </si>
  <si>
    <t>Praha 2, Albertov 6/2038</t>
  </si>
  <si>
    <t xml:space="preserve">Praha 2, Hlavova 8/2030 </t>
  </si>
  <si>
    <t>Praha 2, Viničná 5 /1965</t>
  </si>
  <si>
    <t>Praha 2, Viničná 7/1594</t>
  </si>
  <si>
    <t xml:space="preserve">Praha 2, Albertov 3/2078 </t>
  </si>
  <si>
    <t>Praha 2, Vratislavova 10/29</t>
  </si>
  <si>
    <t>Poděbrady, Zámek 1/1</t>
  </si>
  <si>
    <t>Zahrádky u České Lípy, Zámek Zahrádky 1</t>
  </si>
  <si>
    <t>Praha 6, J. Martího 31</t>
  </si>
  <si>
    <t>KAM - menza Sport</t>
  </si>
  <si>
    <t>KAM - menza Právnická</t>
  </si>
  <si>
    <t>Kam - Menza  U Kříže</t>
  </si>
  <si>
    <t xml:space="preserve">Praha 5, U Kříže 8/661 </t>
  </si>
  <si>
    <t>viz KAM</t>
  </si>
  <si>
    <t>Galerie Hollar</t>
  </si>
  <si>
    <t>taneční studio</t>
  </si>
  <si>
    <t>980*</t>
  </si>
  <si>
    <t>450*</t>
  </si>
  <si>
    <t>240*</t>
  </si>
  <si>
    <t>560*</t>
  </si>
  <si>
    <t>jiný subjekt, muzeum aj.</t>
  </si>
  <si>
    <t>pol. 116 - po rekonstruki bude užíváno FHS</t>
  </si>
  <si>
    <t>**</t>
  </si>
  <si>
    <t>** plochy užívané fakultami jsou započítány v PUČ fakult (rektorát a U Kříže)</t>
  </si>
  <si>
    <t xml:space="preserve">PROSTOROVÉ KAPACITY FAKULT A SOUČÁSTÍ UK DETAILNĚ </t>
  </si>
  <si>
    <t>Vlastnictví</t>
  </si>
  <si>
    <t>UK/ nájem</t>
  </si>
  <si>
    <t>PU celkem</t>
  </si>
  <si>
    <t>nájem</t>
  </si>
  <si>
    <t>KTF - celkem</t>
  </si>
  <si>
    <t>UK/nájem</t>
  </si>
  <si>
    <t>ETF - celkem</t>
  </si>
  <si>
    <t>UK</t>
  </si>
  <si>
    <t>HTF - celkem</t>
  </si>
  <si>
    <t>PF - celkem</t>
  </si>
  <si>
    <t>1. LF - celkem</t>
  </si>
  <si>
    <t>2. LF - celkem</t>
  </si>
  <si>
    <t>3. LF - celkem</t>
  </si>
  <si>
    <t>LF PL - celkem</t>
  </si>
  <si>
    <t>LF HK - celkem</t>
  </si>
  <si>
    <t>FaF HK - celkem</t>
  </si>
  <si>
    <t>Praha 5, U Kříže 661   FF</t>
  </si>
  <si>
    <t>Praha 1, Celetná 13</t>
  </si>
  <si>
    <t>Praha 1, Celetná 20</t>
  </si>
  <si>
    <t>Praha 15, Bruslařská</t>
  </si>
  <si>
    <t>FF - celkem</t>
  </si>
  <si>
    <t>Praha 2, Albertov 6</t>
  </si>
  <si>
    <t xml:space="preserve">Praha 2, Hlavova 8 </t>
  </si>
  <si>
    <t xml:space="preserve">Praha 2, Viničná 5 </t>
  </si>
  <si>
    <t>Praha 2, Viničná 7</t>
  </si>
  <si>
    <t xml:space="preserve">Praha 2, Benátská 2 </t>
  </si>
  <si>
    <t xml:space="preserve">Praha 2, Albertov 3 </t>
  </si>
  <si>
    <t>PřF - celkem</t>
  </si>
  <si>
    <t>MFF - celkem</t>
  </si>
  <si>
    <t>Celetná 13</t>
  </si>
  <si>
    <t>PedF - celkem</t>
  </si>
  <si>
    <t>Praha 5, U Kříže 661   FSV</t>
  </si>
  <si>
    <t>FSV - celkem</t>
  </si>
  <si>
    <t>Praha 5, U Kříže 661  FHS</t>
  </si>
  <si>
    <t>FHS - celkem</t>
  </si>
  <si>
    <t>Brandýs n.L., Kralovická 6</t>
  </si>
  <si>
    <t>Praha 5, U Kříže</t>
  </si>
  <si>
    <t>KAM -  celkem</t>
  </si>
  <si>
    <t>Praha 2, Vratislavova 10</t>
  </si>
  <si>
    <t>Poděbrady, Zámek 1/I</t>
  </si>
  <si>
    <t xml:space="preserve">Zahrádky u České Lípy, Zámek Zahrádky </t>
  </si>
  <si>
    <t xml:space="preserve">Praha 2,  Albertov 7/3a </t>
  </si>
  <si>
    <t>část rektorátu užívaná fakultami FF, FSV, PedF</t>
  </si>
  <si>
    <r>
      <t>součásti celkem</t>
    </r>
    <r>
      <rPr>
        <sz val="8"/>
        <rFont val="Arial"/>
        <family val="2"/>
      </rPr>
      <t xml:space="preserve"> (ÚJOP, SBZ, ÚK, CTS, CERGE, COŽP...)</t>
    </r>
  </si>
  <si>
    <t xml:space="preserve">Praha 6, Evropská 407 </t>
  </si>
  <si>
    <t xml:space="preserve">UK celkem </t>
  </si>
  <si>
    <t>1. LF- Faustův dům</t>
  </si>
  <si>
    <t>2.LF- děkanát FNM</t>
  </si>
  <si>
    <t>PřF, - býv. školní budova</t>
  </si>
  <si>
    <t>galerie Hollar</t>
  </si>
  <si>
    <t>KAM menza Právnická</t>
  </si>
  <si>
    <t>KAM menza Sport</t>
  </si>
  <si>
    <t>KAM jídelna U Kříže</t>
  </si>
  <si>
    <t xml:space="preserve">RUK- Hotel Krystal, COŽP </t>
  </si>
  <si>
    <t>Nakladatelství - tiskárna</t>
  </si>
  <si>
    <t>CDMS Krystal</t>
  </si>
  <si>
    <t>RUK</t>
  </si>
  <si>
    <t>Praha 5, U Kříže 661   společné prostory</t>
  </si>
  <si>
    <t>Praha 6, Evropská 407, společné prostory</t>
  </si>
  <si>
    <t>FTVS - celkem</t>
  </si>
  <si>
    <t>2.LF- Bulovka</t>
  </si>
  <si>
    <t>Brandýs n.L., Královická 915, Fakultní 1864</t>
  </si>
  <si>
    <t>v akad.r. 2011/2012         k 31.10.2011</t>
  </si>
  <si>
    <t>2013/2014</t>
  </si>
  <si>
    <t>Stávající počet studentů je dle údajů Výroční zprávy UK 2011</t>
  </si>
  <si>
    <t>PU celková v r. 2012</t>
  </si>
  <si>
    <t>PUČ celková v r. 2012</t>
  </si>
  <si>
    <t>Ostatní ubyt. kapacita 2010/2011</t>
  </si>
  <si>
    <t>Počet míst pro stravování v r.2011</t>
  </si>
  <si>
    <t>aktualizace říjen 2012</t>
  </si>
  <si>
    <t>Dle Výroční zprávy UK 2011</t>
  </si>
  <si>
    <t>Ubytovací kapacita ve vlast. zař.  v ak.r. 2016</t>
  </si>
  <si>
    <t>Počet míst pro stravování v r. 2016</t>
  </si>
  <si>
    <t>PU celková předpokládaná v r. 2016</t>
  </si>
  <si>
    <t>PUČ celková předpokl. v r. 2016</t>
  </si>
  <si>
    <t>Do předpokládaných ploch v roce 2016 byly zahrnuty veškeré akce, které budou uvedeny do roku 2016 (včetně)</t>
  </si>
  <si>
    <t>U Lékařské fakulty Hradec Králové (LF HK) nejsou do předpokládaných ploch v roce 2016 zahrnuty odpočty</t>
  </si>
  <si>
    <t>Ostatní ubyt. kapacita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</si>
</sst>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00"/>
    <numFmt numFmtId="169" formatCode="0.0"/>
  </numFmts>
  <fonts count="3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0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19" borderId="0">
      <alignment horizontal="left" vertical="top"/>
      <protection/>
    </xf>
    <xf numFmtId="0" fontId="21" fillId="19" borderId="0">
      <alignment horizontal="left" vertical="top"/>
      <protection/>
    </xf>
    <xf numFmtId="0" fontId="20" fillId="19" borderId="0">
      <alignment horizontal="left"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20" borderId="8" applyNumberForma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4" fillId="0" borderId="14" xfId="0" applyNumberFormat="1" applyFont="1" applyFill="1" applyBorder="1" applyAlignment="1" applyProtection="1">
      <alignment/>
      <protection locked="0"/>
    </xf>
    <xf numFmtId="1" fontId="4" fillId="0" borderId="21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4" fillId="0" borderId="2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36" xfId="47" applyNumberFormat="1" applyBorder="1">
      <alignment/>
      <protection/>
    </xf>
    <xf numFmtId="3" fontId="0" fillId="0" borderId="16" xfId="0" applyNumberFormat="1" applyBorder="1" applyAlignment="1">
      <alignment/>
    </xf>
    <xf numFmtId="3" fontId="0" fillId="0" borderId="37" xfId="47" applyNumberFormat="1" applyBorder="1">
      <alignment/>
      <protection/>
    </xf>
    <xf numFmtId="3" fontId="0" fillId="0" borderId="0" xfId="47" applyNumberFormat="1" applyFill="1" applyBorder="1">
      <alignment/>
      <protection/>
    </xf>
    <xf numFmtId="3" fontId="0" fillId="0" borderId="18" xfId="0" applyNumberFormat="1" applyBorder="1" applyAlignment="1">
      <alignment/>
    </xf>
    <xf numFmtId="3" fontId="0" fillId="0" borderId="38" xfId="47" applyNumberFormat="1" applyBorder="1">
      <alignment/>
      <protection/>
    </xf>
    <xf numFmtId="3" fontId="0" fillId="0" borderId="1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0" borderId="32" xfId="0" applyFill="1" applyBorder="1" applyAlignment="1">
      <alignment/>
    </xf>
    <xf numFmtId="3" fontId="0" fillId="20" borderId="12" xfId="0" applyNumberFormat="1" applyFill="1" applyBorder="1" applyAlignment="1">
      <alignment/>
    </xf>
    <xf numFmtId="3" fontId="0" fillId="20" borderId="13" xfId="0" applyNumberForma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40" xfId="47" applyNumberFormat="1" applyFont="1" applyFill="1" applyBorder="1">
      <alignment/>
      <protection/>
    </xf>
    <xf numFmtId="3" fontId="0" fillId="0" borderId="41" xfId="47" applyNumberFormat="1" applyFont="1" applyFill="1" applyBorder="1">
      <alignment/>
      <protection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1" fontId="4" fillId="0" borderId="42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0" fontId="0" fillId="0" borderId="34" xfId="0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43" xfId="47" applyNumberFormat="1" applyFill="1" applyBorder="1">
      <alignment/>
      <protection/>
    </xf>
    <xf numFmtId="3" fontId="0" fillId="0" borderId="40" xfId="47" applyNumberFormat="1" applyFill="1" applyBorder="1">
      <alignment/>
      <protection/>
    </xf>
    <xf numFmtId="0" fontId="1" fillId="0" borderId="3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/>
    </xf>
    <xf numFmtId="1" fontId="4" fillId="0" borderId="44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14" fontId="4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3" fontId="0" fillId="0" borderId="37" xfId="47" applyNumberFormat="1" applyFill="1" applyBorder="1">
      <alignment/>
      <protection/>
    </xf>
    <xf numFmtId="3" fontId="0" fillId="0" borderId="0" xfId="0" applyNumberFormat="1" applyFill="1" applyAlignment="1">
      <alignment/>
    </xf>
    <xf numFmtId="0" fontId="4" fillId="0" borderId="4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/>
    </xf>
    <xf numFmtId="1" fontId="32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 applyProtection="1">
      <alignment/>
      <protection locked="0"/>
    </xf>
    <xf numFmtId="1" fontId="4" fillId="0" borderId="14" xfId="0" applyNumberFormat="1" applyFont="1" applyFill="1" applyBorder="1" applyAlignment="1">
      <alignment/>
    </xf>
    <xf numFmtId="1" fontId="4" fillId="0" borderId="16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>
      <alignment/>
    </xf>
    <xf numFmtId="1" fontId="32" fillId="0" borderId="16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/>
    </xf>
    <xf numFmtId="49" fontId="4" fillId="25" borderId="18" xfId="0" applyNumberFormat="1" applyFont="1" applyFill="1" applyBorder="1" applyAlignment="1">
      <alignment horizontal="center" vertical="center"/>
    </xf>
    <xf numFmtId="49" fontId="1" fillId="25" borderId="18" xfId="0" applyNumberFormat="1" applyFont="1" applyFill="1" applyBorder="1" applyAlignment="1">
      <alignment horizontal="center" vertical="center"/>
    </xf>
    <xf numFmtId="1" fontId="4" fillId="25" borderId="18" xfId="0" applyNumberFormat="1" applyFont="1" applyFill="1" applyBorder="1" applyAlignment="1">
      <alignment/>
    </xf>
    <xf numFmtId="1" fontId="4" fillId="25" borderId="18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1" fontId="4" fillId="17" borderId="22" xfId="0" applyNumberFormat="1" applyFont="1" applyFill="1" applyBorder="1" applyAlignment="1">
      <alignment/>
    </xf>
    <xf numFmtId="1" fontId="4" fillId="17" borderId="22" xfId="0" applyNumberFormat="1" applyFont="1" applyFill="1" applyBorder="1" applyAlignment="1">
      <alignment horizontal="center"/>
    </xf>
    <xf numFmtId="1" fontId="4" fillId="17" borderId="24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1" fontId="5" fillId="25" borderId="18" xfId="0" applyNumberFormat="1" applyFont="1" applyFill="1" applyBorder="1" applyAlignment="1">
      <alignment/>
    </xf>
    <xf numFmtId="1" fontId="4" fillId="17" borderId="14" xfId="0" applyNumberFormat="1" applyFont="1" applyFill="1" applyBorder="1" applyAlignment="1">
      <alignment/>
    </xf>
    <xf numFmtId="1" fontId="4" fillId="17" borderId="14" xfId="0" applyNumberFormat="1" applyFont="1" applyFill="1" applyBorder="1" applyAlignment="1">
      <alignment horizontal="center"/>
    </xf>
    <xf numFmtId="1" fontId="32" fillId="17" borderId="14" xfId="0" applyNumberFormat="1" applyFont="1" applyFill="1" applyBorder="1" applyAlignment="1">
      <alignment/>
    </xf>
    <xf numFmtId="1" fontId="5" fillId="25" borderId="14" xfId="0" applyNumberFormat="1" applyFont="1" applyFill="1" applyBorder="1" applyAlignment="1">
      <alignment/>
    </xf>
    <xf numFmtId="1" fontId="4" fillId="25" borderId="14" xfId="0" applyNumberFormat="1" applyFont="1" applyFill="1" applyBorder="1" applyAlignment="1">
      <alignment horizontal="center"/>
    </xf>
    <xf numFmtId="1" fontId="4" fillId="25" borderId="14" xfId="0" applyNumberFormat="1" applyFont="1" applyFill="1" applyBorder="1" applyAlignment="1">
      <alignment/>
    </xf>
    <xf numFmtId="1" fontId="0" fillId="25" borderId="18" xfId="0" applyNumberFormat="1" applyFill="1" applyBorder="1" applyAlignment="1">
      <alignment/>
    </xf>
    <xf numFmtId="1" fontId="4" fillId="17" borderId="10" xfId="0" applyNumberFormat="1" applyFont="1" applyFill="1" applyBorder="1" applyAlignment="1">
      <alignment/>
    </xf>
    <xf numFmtId="1" fontId="4" fillId="17" borderId="10" xfId="0" applyNumberFormat="1" applyFont="1" applyFill="1" applyBorder="1" applyAlignment="1">
      <alignment horizontal="center"/>
    </xf>
    <xf numFmtId="1" fontId="4" fillId="17" borderId="16" xfId="0" applyNumberFormat="1" applyFont="1" applyFill="1" applyBorder="1" applyAlignment="1">
      <alignment/>
    </xf>
    <xf numFmtId="1" fontId="4" fillId="17" borderId="16" xfId="0" applyNumberFormat="1" applyFont="1" applyFill="1" applyBorder="1" applyAlignment="1">
      <alignment horizontal="center"/>
    </xf>
    <xf numFmtId="1" fontId="4" fillId="25" borderId="25" xfId="0" applyNumberFormat="1" applyFont="1" applyFill="1" applyBorder="1" applyAlignment="1">
      <alignment horizontal="center"/>
    </xf>
    <xf numFmtId="1" fontId="4" fillId="17" borderId="21" xfId="0" applyNumberFormat="1" applyFont="1" applyFill="1" applyBorder="1" applyAlignment="1">
      <alignment horizontal="center"/>
    </xf>
    <xf numFmtId="1" fontId="4" fillId="17" borderId="20" xfId="0" applyNumberFormat="1" applyFont="1" applyFill="1" applyBorder="1" applyAlignment="1">
      <alignment/>
    </xf>
    <xf numFmtId="1" fontId="4" fillId="17" borderId="16" xfId="0" applyNumberFormat="1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4" fillId="17" borderId="14" xfId="0" applyNumberFormat="1" applyFont="1" applyFill="1" applyBorder="1" applyAlignment="1" applyProtection="1">
      <alignment/>
      <protection locked="0"/>
    </xf>
    <xf numFmtId="1" fontId="4" fillId="17" borderId="16" xfId="0" applyNumberFormat="1" applyFont="1" applyFill="1" applyBorder="1" applyAlignment="1" applyProtection="1">
      <alignment/>
      <protection locked="0"/>
    </xf>
    <xf numFmtId="1" fontId="4" fillId="17" borderId="16" xfId="0" applyNumberFormat="1" applyFont="1" applyFill="1" applyBorder="1" applyAlignment="1">
      <alignment/>
    </xf>
    <xf numFmtId="1" fontId="32" fillId="17" borderId="16" xfId="0" applyNumberFormat="1" applyFont="1" applyFill="1" applyBorder="1" applyAlignment="1">
      <alignment/>
    </xf>
    <xf numFmtId="1" fontId="4" fillId="17" borderId="14" xfId="0" applyNumberFormat="1" applyFont="1" applyFill="1" applyBorder="1" applyAlignment="1" applyProtection="1">
      <alignment/>
      <protection locked="0"/>
    </xf>
    <xf numFmtId="1" fontId="4" fillId="17" borderId="14" xfId="0" applyNumberFormat="1" applyFont="1" applyFill="1" applyBorder="1" applyAlignment="1">
      <alignment/>
    </xf>
    <xf numFmtId="1" fontId="32" fillId="17" borderId="14" xfId="0" applyNumberFormat="1" applyFont="1" applyFill="1" applyBorder="1" applyAlignment="1">
      <alignment/>
    </xf>
    <xf numFmtId="1" fontId="4" fillId="17" borderId="46" xfId="0" applyNumberFormat="1" applyFont="1" applyFill="1" applyBorder="1" applyAlignment="1">
      <alignment/>
    </xf>
    <xf numFmtId="1" fontId="4" fillId="17" borderId="24" xfId="0" applyNumberFormat="1" applyFont="1" applyFill="1" applyBorder="1" applyAlignment="1">
      <alignment horizontal="center"/>
    </xf>
    <xf numFmtId="1" fontId="4" fillId="17" borderId="20" xfId="0" applyNumberFormat="1" applyFont="1" applyFill="1" applyBorder="1" applyAlignment="1">
      <alignment/>
    </xf>
    <xf numFmtId="1" fontId="4" fillId="17" borderId="47" xfId="0" applyNumberFormat="1" applyFont="1" applyFill="1" applyBorder="1" applyAlignment="1">
      <alignment/>
    </xf>
    <xf numFmtId="1" fontId="4" fillId="17" borderId="40" xfId="0" applyNumberFormat="1" applyFont="1" applyFill="1" applyBorder="1" applyAlignment="1">
      <alignment/>
    </xf>
    <xf numFmtId="1" fontId="4" fillId="17" borderId="48" xfId="0" applyNumberFormat="1" applyFont="1" applyFill="1" applyBorder="1" applyAlignment="1">
      <alignment/>
    </xf>
    <xf numFmtId="1" fontId="4" fillId="17" borderId="40" xfId="0" applyNumberFormat="1" applyFont="1" applyFill="1" applyBorder="1" applyAlignment="1">
      <alignment horizontal="center"/>
    </xf>
    <xf numFmtId="1" fontId="4" fillId="17" borderId="49" xfId="0" applyNumberFormat="1" applyFont="1" applyFill="1" applyBorder="1" applyAlignment="1">
      <alignment/>
    </xf>
    <xf numFmtId="1" fontId="4" fillId="17" borderId="43" xfId="0" applyNumberFormat="1" applyFont="1" applyFill="1" applyBorder="1" applyAlignment="1">
      <alignment/>
    </xf>
    <xf numFmtId="1" fontId="4" fillId="17" borderId="0" xfId="0" applyNumberFormat="1" applyFont="1" applyFill="1" applyBorder="1" applyAlignment="1">
      <alignment/>
    </xf>
    <xf numFmtId="1" fontId="4" fillId="17" borderId="43" xfId="0" applyNumberFormat="1" applyFont="1" applyFill="1" applyBorder="1" applyAlignment="1">
      <alignment horizontal="center"/>
    </xf>
    <xf numFmtId="1" fontId="4" fillId="25" borderId="14" xfId="0" applyNumberFormat="1" applyFont="1" applyFill="1" applyBorder="1" applyAlignment="1" applyProtection="1">
      <alignment/>
      <protection locked="0"/>
    </xf>
    <xf numFmtId="1" fontId="4" fillId="25" borderId="24" xfId="0" applyNumberFormat="1" applyFont="1" applyFill="1" applyBorder="1" applyAlignment="1">
      <alignment/>
    </xf>
    <xf numFmtId="1" fontId="4" fillId="17" borderId="21" xfId="0" applyNumberFormat="1" applyFont="1" applyFill="1" applyBorder="1" applyAlignment="1">
      <alignment/>
    </xf>
    <xf numFmtId="1" fontId="4" fillId="17" borderId="50" xfId="0" applyNumberFormat="1" applyFont="1" applyFill="1" applyBorder="1" applyAlignment="1">
      <alignment/>
    </xf>
    <xf numFmtId="0" fontId="5" fillId="25" borderId="25" xfId="0" applyFont="1" applyFill="1" applyBorder="1" applyAlignment="1">
      <alignment/>
    </xf>
    <xf numFmtId="1" fontId="4" fillId="25" borderId="27" xfId="0" applyNumberFormat="1" applyFont="1" applyFill="1" applyBorder="1" applyAlignment="1">
      <alignment/>
    </xf>
    <xf numFmtId="1" fontId="4" fillId="25" borderId="41" xfId="0" applyNumberFormat="1" applyFont="1" applyFill="1" applyBorder="1" applyAlignment="1">
      <alignment/>
    </xf>
    <xf numFmtId="1" fontId="4" fillId="15" borderId="14" xfId="0" applyNumberFormat="1" applyFont="1" applyFill="1" applyBorder="1" applyAlignment="1">
      <alignment/>
    </xf>
    <xf numFmtId="1" fontId="4" fillId="15" borderId="14" xfId="0" applyNumberFormat="1" applyFont="1" applyFill="1" applyBorder="1" applyAlignment="1">
      <alignment horizontal="center"/>
    </xf>
    <xf numFmtId="1" fontId="4" fillId="17" borderId="14" xfId="0" applyNumberFormat="1" applyFont="1" applyFill="1" applyBorder="1" applyAlignment="1">
      <alignment wrapText="1"/>
    </xf>
    <xf numFmtId="1" fontId="4" fillId="25" borderId="22" xfId="0" applyNumberFormat="1" applyFont="1" applyFill="1" applyBorder="1" applyAlignment="1">
      <alignment/>
    </xf>
    <xf numFmtId="1" fontId="0" fillId="25" borderId="25" xfId="0" applyNumberFormat="1" applyFill="1" applyBorder="1" applyAlignment="1">
      <alignment/>
    </xf>
    <xf numFmtId="0" fontId="4" fillId="17" borderId="10" xfId="0" applyFont="1" applyFill="1" applyBorder="1" applyAlignment="1">
      <alignment/>
    </xf>
    <xf numFmtId="0" fontId="4" fillId="17" borderId="14" xfId="0" applyFont="1" applyFill="1" applyBorder="1" applyAlignment="1">
      <alignment/>
    </xf>
    <xf numFmtId="1" fontId="4" fillId="17" borderId="5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4" fillId="25" borderId="27" xfId="0" applyNumberFormat="1" applyFont="1" applyFill="1" applyBorder="1" applyAlignment="1">
      <alignment horizontal="center"/>
    </xf>
    <xf numFmtId="1" fontId="4" fillId="25" borderId="53" xfId="0" applyNumberFormat="1" applyFont="1" applyFill="1" applyBorder="1" applyAlignment="1">
      <alignment/>
    </xf>
    <xf numFmtId="1" fontId="0" fillId="25" borderId="46" xfId="0" applyNumberFormat="1" applyFill="1" applyBorder="1" applyAlignment="1">
      <alignment/>
    </xf>
    <xf numFmtId="1" fontId="4" fillId="17" borderId="18" xfId="0" applyNumberFormat="1" applyFont="1" applyFill="1" applyBorder="1" applyAlignment="1">
      <alignment/>
    </xf>
    <xf numFmtId="1" fontId="4" fillId="17" borderId="18" xfId="0" applyNumberFormat="1" applyFont="1" applyFill="1" applyBorder="1" applyAlignment="1">
      <alignment horizontal="center"/>
    </xf>
    <xf numFmtId="1" fontId="32" fillId="17" borderId="18" xfId="0" applyNumberFormat="1" applyFont="1" applyFill="1" applyBorder="1" applyAlignment="1">
      <alignment/>
    </xf>
    <xf numFmtId="1" fontId="4" fillId="17" borderId="25" xfId="0" applyNumberFormat="1" applyFont="1" applyFill="1" applyBorder="1" applyAlignment="1">
      <alignment/>
    </xf>
    <xf numFmtId="1" fontId="4" fillId="17" borderId="25" xfId="0" applyNumberFormat="1" applyFont="1" applyFill="1" applyBorder="1" applyAlignment="1">
      <alignment horizontal="center"/>
    </xf>
    <xf numFmtId="0" fontId="0" fillId="25" borderId="18" xfId="0" applyFill="1" applyBorder="1" applyAlignment="1">
      <alignment/>
    </xf>
    <xf numFmtId="1" fontId="4" fillId="25" borderId="18" xfId="0" applyNumberFormat="1" applyFont="1" applyFill="1" applyBorder="1" applyAlignment="1">
      <alignment/>
    </xf>
    <xf numFmtId="0" fontId="4" fillId="17" borderId="25" xfId="0" applyFont="1" applyFill="1" applyBorder="1" applyAlignment="1">
      <alignment horizontal="center"/>
    </xf>
    <xf numFmtId="0" fontId="0" fillId="17" borderId="25" xfId="0" applyFill="1" applyBorder="1" applyAlignment="1">
      <alignment/>
    </xf>
    <xf numFmtId="0" fontId="4" fillId="17" borderId="25" xfId="0" applyFont="1" applyFill="1" applyBorder="1" applyAlignment="1">
      <alignment/>
    </xf>
    <xf numFmtId="0" fontId="4" fillId="25" borderId="25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0" fillId="0" borderId="54" xfId="0" applyFill="1" applyBorder="1" applyAlignment="1">
      <alignment/>
    </xf>
    <xf numFmtId="0" fontId="4" fillId="0" borderId="54" xfId="0" applyFont="1" applyFill="1" applyBorder="1" applyAlignment="1">
      <alignment/>
    </xf>
    <xf numFmtId="1" fontId="4" fillId="0" borderId="55" xfId="0" applyNumberFormat="1" applyFont="1" applyFill="1" applyBorder="1" applyAlignment="1">
      <alignment/>
    </xf>
    <xf numFmtId="1" fontId="4" fillId="0" borderId="54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25" borderId="41" xfId="0" applyFont="1" applyFill="1" applyBorder="1" applyAlignment="1">
      <alignment/>
    </xf>
    <xf numFmtId="0" fontId="4" fillId="25" borderId="18" xfId="0" applyFont="1" applyFill="1" applyBorder="1" applyAlignment="1">
      <alignment/>
    </xf>
    <xf numFmtId="0" fontId="4" fillId="25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25" borderId="25" xfId="0" applyNumberFormat="1" applyFont="1" applyFill="1" applyBorder="1" applyAlignment="1">
      <alignment/>
    </xf>
    <xf numFmtId="0" fontId="4" fillId="25" borderId="25" xfId="0" applyFont="1" applyFill="1" applyBorder="1" applyAlignment="1">
      <alignment/>
    </xf>
    <xf numFmtId="1" fontId="5" fillId="25" borderId="53" xfId="0" applyNumberFormat="1" applyFont="1" applyFill="1" applyBorder="1" applyAlignment="1">
      <alignment/>
    </xf>
    <xf numFmtId="1" fontId="4" fillId="15" borderId="10" xfId="0" applyNumberFormat="1" applyFont="1" applyFill="1" applyBorder="1" applyAlignment="1">
      <alignment/>
    </xf>
    <xf numFmtId="0" fontId="4" fillId="25" borderId="41" xfId="0" applyFont="1" applyFill="1" applyBorder="1" applyAlignment="1">
      <alignment/>
    </xf>
    <xf numFmtId="1" fontId="4" fillId="0" borderId="54" xfId="0" applyNumberFormat="1" applyFont="1" applyFill="1" applyBorder="1" applyAlignment="1">
      <alignment/>
    </xf>
    <xf numFmtId="1" fontId="4" fillId="17" borderId="5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0" xfId="51"/>
    <cellStyle name="S1" xfId="52"/>
    <cellStyle name="S2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workbookViewId="0" topLeftCell="C4">
      <pane ySplit="7" topLeftCell="BM52" activePane="bottomLeft" state="frozen"/>
      <selection pane="topLeft" activeCell="A4" sqref="A4"/>
      <selection pane="bottomLeft" activeCell="C4" sqref="C4"/>
    </sheetView>
  </sheetViews>
  <sheetFormatPr defaultColWidth="9.140625" defaultRowHeight="12.75"/>
  <cols>
    <col min="1" max="1" width="6.7109375" style="69" customWidth="1"/>
    <col min="2" max="2" width="35.140625" style="69" customWidth="1"/>
    <col min="3" max="3" width="41.7109375" style="69" customWidth="1"/>
    <col min="4" max="4" width="10.7109375" style="69" customWidth="1"/>
    <col min="5" max="5" width="10.421875" style="69" customWidth="1"/>
    <col min="6" max="6" width="6.28125" style="69" customWidth="1"/>
    <col min="7" max="7" width="7.140625" style="69" customWidth="1"/>
    <col min="8" max="8" width="8.28125" style="69" customWidth="1"/>
    <col min="9" max="9" width="7.28125" style="69" customWidth="1"/>
    <col min="10" max="10" width="9.57421875" style="69" customWidth="1"/>
    <col min="11" max="11" width="7.421875" style="69" customWidth="1"/>
    <col min="12" max="12" width="8.8515625" style="69" customWidth="1"/>
    <col min="13" max="13" width="9.00390625" style="69" customWidth="1"/>
    <col min="14" max="14" width="9.7109375" style="69" customWidth="1"/>
    <col min="15" max="15" width="7.28125" style="69" customWidth="1"/>
    <col min="16" max="16" width="9.140625" style="69" customWidth="1"/>
    <col min="17" max="17" width="11.140625" style="69" customWidth="1"/>
    <col min="18" max="16384" width="9.140625" style="69" customWidth="1"/>
  </cols>
  <sheetData>
    <row r="1" ht="12.75">
      <c r="Q1" s="79" t="s">
        <v>0</v>
      </c>
    </row>
    <row r="2" spans="1:17" s="112" customFormat="1" ht="18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4" spans="1:3" ht="12.75">
      <c r="A4" s="69" t="s">
        <v>2</v>
      </c>
      <c r="C4" s="69" t="s">
        <v>3</v>
      </c>
    </row>
    <row r="5" spans="1:3" ht="12.75">
      <c r="A5" s="69" t="s">
        <v>4</v>
      </c>
      <c r="C5" s="113" t="s">
        <v>560</v>
      </c>
    </row>
    <row r="7" spans="1:3" ht="12.75">
      <c r="A7" s="69" t="s">
        <v>5</v>
      </c>
      <c r="C7" s="69" t="s">
        <v>6</v>
      </c>
    </row>
    <row r="8" ht="13.5" thickBot="1"/>
    <row r="9" spans="1:17" s="80" customFormat="1" ht="42" customHeight="1">
      <c r="A9" s="275" t="s">
        <v>7</v>
      </c>
      <c r="B9" s="277"/>
      <c r="C9" s="277" t="s">
        <v>9</v>
      </c>
      <c r="D9" s="85" t="s">
        <v>10</v>
      </c>
      <c r="E9" s="85" t="s">
        <v>11</v>
      </c>
      <c r="F9" s="273" t="s">
        <v>12</v>
      </c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114" t="s">
        <v>13</v>
      </c>
    </row>
    <row r="10" spans="1:25" s="80" customFormat="1" ht="53.25" customHeight="1" thickBot="1">
      <c r="A10" s="276"/>
      <c r="B10" s="278"/>
      <c r="C10" s="278"/>
      <c r="D10" s="115" t="s">
        <v>14</v>
      </c>
      <c r="E10" s="115" t="s">
        <v>15</v>
      </c>
      <c r="F10" s="82" t="s">
        <v>16</v>
      </c>
      <c r="G10" s="82" t="s">
        <v>17</v>
      </c>
      <c r="H10" s="82" t="s">
        <v>18</v>
      </c>
      <c r="I10" s="82" t="s">
        <v>19</v>
      </c>
      <c r="J10" s="82" t="s">
        <v>20</v>
      </c>
      <c r="K10" s="82" t="s">
        <v>21</v>
      </c>
      <c r="L10" s="82" t="s">
        <v>22</v>
      </c>
      <c r="M10" s="82" t="s">
        <v>23</v>
      </c>
      <c r="N10" s="82" t="s">
        <v>24</v>
      </c>
      <c r="O10" s="82" t="s">
        <v>25</v>
      </c>
      <c r="P10" s="82" t="s">
        <v>26</v>
      </c>
      <c r="Q10" s="116" t="s">
        <v>27</v>
      </c>
      <c r="S10" s="151"/>
      <c r="U10" s="150"/>
      <c r="Y10" s="150"/>
    </row>
    <row r="11" spans="1:17" ht="13.5" thickBot="1">
      <c r="A11" s="117">
        <v>1</v>
      </c>
      <c r="B11" s="5" t="s">
        <v>28</v>
      </c>
      <c r="C11" s="5" t="s">
        <v>29</v>
      </c>
      <c r="D11" s="6">
        <v>2</v>
      </c>
      <c r="E11" s="6" t="s">
        <v>30</v>
      </c>
      <c r="F11" s="5"/>
      <c r="G11" s="5">
        <v>20</v>
      </c>
      <c r="H11" s="5"/>
      <c r="I11" s="5"/>
      <c r="J11" s="5"/>
      <c r="K11" s="5"/>
      <c r="L11" s="5">
        <f>SUM(F11:K11)</f>
        <v>20</v>
      </c>
      <c r="M11" s="5"/>
      <c r="N11" s="5">
        <v>371</v>
      </c>
      <c r="O11" s="5"/>
      <c r="P11" s="5">
        <v>177</v>
      </c>
      <c r="Q11" s="7">
        <v>1</v>
      </c>
    </row>
    <row r="12" spans="1:19" ht="12.75">
      <c r="A12" s="118">
        <v>2</v>
      </c>
      <c r="B12" s="8" t="s">
        <v>31</v>
      </c>
      <c r="C12" s="8" t="s">
        <v>32</v>
      </c>
      <c r="D12" s="9">
        <v>1</v>
      </c>
      <c r="E12" s="9" t="s">
        <v>30</v>
      </c>
      <c r="F12" s="8">
        <v>3211</v>
      </c>
      <c r="G12" s="8">
        <v>3174</v>
      </c>
      <c r="H12" s="8"/>
      <c r="I12" s="8">
        <v>1249</v>
      </c>
      <c r="J12" s="8">
        <v>2317</v>
      </c>
      <c r="K12" s="8">
        <v>527</v>
      </c>
      <c r="L12" s="11">
        <f aca="true" t="shared" si="0" ref="L12:L76">SUM(F12:K12)</f>
        <v>10478</v>
      </c>
      <c r="M12" s="8">
        <v>340</v>
      </c>
      <c r="N12" s="8">
        <v>293</v>
      </c>
      <c r="O12" s="163" t="s">
        <v>479</v>
      </c>
      <c r="P12" s="8">
        <v>8536</v>
      </c>
      <c r="Q12" s="10">
        <v>1</v>
      </c>
      <c r="S12" s="152"/>
    </row>
    <row r="13" spans="1:17" ht="12.75">
      <c r="A13" s="119">
        <v>3</v>
      </c>
      <c r="B13" s="8" t="s">
        <v>31</v>
      </c>
      <c r="C13" s="8" t="s">
        <v>33</v>
      </c>
      <c r="D13" s="9">
        <v>4</v>
      </c>
      <c r="E13" s="9" t="s">
        <v>30</v>
      </c>
      <c r="F13" s="8">
        <v>1439</v>
      </c>
      <c r="G13" s="8">
        <v>247</v>
      </c>
      <c r="H13" s="8"/>
      <c r="I13" s="8"/>
      <c r="J13" s="8">
        <v>880</v>
      </c>
      <c r="K13" s="8">
        <v>243</v>
      </c>
      <c r="L13" s="14">
        <f t="shared" si="0"/>
        <v>2809</v>
      </c>
      <c r="M13" s="8"/>
      <c r="N13" s="8"/>
      <c r="O13" s="8"/>
      <c r="P13" s="8">
        <v>980</v>
      </c>
      <c r="Q13" s="10">
        <v>1</v>
      </c>
    </row>
    <row r="14" spans="1:17" ht="13.5" thickBot="1">
      <c r="A14" s="120">
        <v>4</v>
      </c>
      <c r="B14" s="8" t="s">
        <v>481</v>
      </c>
      <c r="C14" s="8" t="s">
        <v>33</v>
      </c>
      <c r="D14" s="9">
        <v>4</v>
      </c>
      <c r="E14" s="9" t="s">
        <v>161</v>
      </c>
      <c r="F14" s="8"/>
      <c r="G14" s="8"/>
      <c r="H14" s="8"/>
      <c r="I14" s="8"/>
      <c r="J14" s="8"/>
      <c r="K14" s="8">
        <v>583</v>
      </c>
      <c r="L14" s="14">
        <f>SUM(F14:K14)</f>
        <v>583</v>
      </c>
      <c r="M14" s="8"/>
      <c r="N14" s="8"/>
      <c r="O14" s="8"/>
      <c r="P14" s="8"/>
      <c r="Q14" s="10"/>
    </row>
    <row r="15" spans="1:17" ht="12.75">
      <c r="A15" s="118">
        <v>5</v>
      </c>
      <c r="B15" s="11" t="s">
        <v>34</v>
      </c>
      <c r="C15" s="11" t="s">
        <v>35</v>
      </c>
      <c r="D15" s="12">
        <v>2</v>
      </c>
      <c r="E15" s="12" t="s">
        <v>30</v>
      </c>
      <c r="F15" s="11">
        <v>2742</v>
      </c>
      <c r="G15" s="11">
        <v>1491</v>
      </c>
      <c r="H15" s="11">
        <v>1324</v>
      </c>
      <c r="I15" s="11">
        <v>1368</v>
      </c>
      <c r="J15" s="11">
        <v>342</v>
      </c>
      <c r="K15" s="11">
        <v>1177</v>
      </c>
      <c r="L15" s="23">
        <f t="shared" si="0"/>
        <v>8444</v>
      </c>
      <c r="M15" s="11"/>
      <c r="N15" s="11"/>
      <c r="O15" s="11"/>
      <c r="P15" s="11">
        <v>349</v>
      </c>
      <c r="Q15" s="13">
        <v>1</v>
      </c>
    </row>
    <row r="16" spans="1:17" ht="12.75">
      <c r="A16" s="119">
        <v>6</v>
      </c>
      <c r="B16" s="8" t="s">
        <v>34</v>
      </c>
      <c r="C16" s="8" t="s">
        <v>36</v>
      </c>
      <c r="D16" s="9">
        <v>2</v>
      </c>
      <c r="E16" s="9" t="s">
        <v>30</v>
      </c>
      <c r="F16" s="8">
        <v>2602</v>
      </c>
      <c r="G16" s="8">
        <v>1183</v>
      </c>
      <c r="H16" s="8">
        <v>2567</v>
      </c>
      <c r="I16" s="8">
        <v>755</v>
      </c>
      <c r="J16" s="8">
        <v>38</v>
      </c>
      <c r="K16" s="8">
        <v>812</v>
      </c>
      <c r="L16" s="14">
        <f t="shared" si="0"/>
        <v>7957</v>
      </c>
      <c r="M16" s="8"/>
      <c r="N16" s="8"/>
      <c r="O16" s="8"/>
      <c r="P16" s="8">
        <v>868</v>
      </c>
      <c r="Q16" s="10">
        <v>1</v>
      </c>
    </row>
    <row r="17" spans="1:17" ht="12.75">
      <c r="A17" s="119">
        <v>7</v>
      </c>
      <c r="B17" s="8" t="s">
        <v>34</v>
      </c>
      <c r="C17" s="8" t="s">
        <v>37</v>
      </c>
      <c r="D17" s="9">
        <v>2</v>
      </c>
      <c r="E17" s="9" t="s">
        <v>30</v>
      </c>
      <c r="F17" s="8">
        <v>1283</v>
      </c>
      <c r="G17" s="8">
        <v>1043</v>
      </c>
      <c r="H17" s="8">
        <v>1925</v>
      </c>
      <c r="I17" s="8">
        <v>330</v>
      </c>
      <c r="J17" s="8">
        <v>114</v>
      </c>
      <c r="K17" s="8">
        <v>642</v>
      </c>
      <c r="L17" s="14">
        <f t="shared" si="0"/>
        <v>5337</v>
      </c>
      <c r="M17" s="8"/>
      <c r="N17" s="8"/>
      <c r="O17" s="8"/>
      <c r="P17" s="8">
        <v>455</v>
      </c>
      <c r="Q17" s="10">
        <v>1</v>
      </c>
    </row>
    <row r="18" spans="1:17" ht="12.75">
      <c r="A18" s="118">
        <v>8</v>
      </c>
      <c r="B18" s="8" t="s">
        <v>38</v>
      </c>
      <c r="C18" s="8" t="s">
        <v>37</v>
      </c>
      <c r="D18" s="9">
        <v>1</v>
      </c>
      <c r="E18" s="9" t="s">
        <v>30</v>
      </c>
      <c r="F18" s="8">
        <v>33</v>
      </c>
      <c r="G18" s="8">
        <v>71</v>
      </c>
      <c r="H18" s="8">
        <v>219</v>
      </c>
      <c r="I18" s="8">
        <v>10</v>
      </c>
      <c r="J18" s="8">
        <v>0</v>
      </c>
      <c r="K18" s="8">
        <v>111</v>
      </c>
      <c r="L18" s="14">
        <f t="shared" si="0"/>
        <v>444</v>
      </c>
      <c r="M18" s="8"/>
      <c r="N18" s="8"/>
      <c r="O18" s="8"/>
      <c r="P18" s="8">
        <v>125</v>
      </c>
      <c r="Q18" s="10">
        <v>1</v>
      </c>
    </row>
    <row r="19" spans="1:17" ht="12.75">
      <c r="A19" s="119">
        <v>9</v>
      </c>
      <c r="B19" s="8" t="s">
        <v>39</v>
      </c>
      <c r="C19" s="8" t="s">
        <v>40</v>
      </c>
      <c r="D19" s="9">
        <v>2</v>
      </c>
      <c r="E19" s="9" t="s">
        <v>30</v>
      </c>
      <c r="F19" s="8">
        <v>1351</v>
      </c>
      <c r="G19" s="8">
        <v>822</v>
      </c>
      <c r="H19" s="8">
        <v>3270</v>
      </c>
      <c r="I19" s="8">
        <v>657</v>
      </c>
      <c r="J19" s="8">
        <v>31</v>
      </c>
      <c r="K19" s="8">
        <v>752</v>
      </c>
      <c r="L19" s="14">
        <f t="shared" si="0"/>
        <v>6883</v>
      </c>
      <c r="M19" s="8"/>
      <c r="N19" s="8"/>
      <c r="O19" s="8"/>
      <c r="P19" s="8">
        <v>1333</v>
      </c>
      <c r="Q19" s="10">
        <v>1</v>
      </c>
    </row>
    <row r="20" spans="1:17" ht="12.75">
      <c r="A20" s="119">
        <v>10</v>
      </c>
      <c r="B20" s="8" t="s">
        <v>41</v>
      </c>
      <c r="C20" s="8" t="s">
        <v>42</v>
      </c>
      <c r="D20" s="9">
        <v>2</v>
      </c>
      <c r="E20" s="9" t="s">
        <v>30</v>
      </c>
      <c r="F20" s="8">
        <v>2437</v>
      </c>
      <c r="G20" s="8">
        <v>1702</v>
      </c>
      <c r="H20" s="8">
        <v>3044</v>
      </c>
      <c r="I20" s="8">
        <v>937</v>
      </c>
      <c r="J20" s="8">
        <v>240</v>
      </c>
      <c r="K20" s="8">
        <v>722</v>
      </c>
      <c r="L20" s="14">
        <f t="shared" si="0"/>
        <v>9082</v>
      </c>
      <c r="M20" s="8"/>
      <c r="N20" s="8"/>
      <c r="O20" s="8"/>
      <c r="P20" s="8">
        <v>850</v>
      </c>
      <c r="Q20" s="10">
        <v>1</v>
      </c>
    </row>
    <row r="21" spans="1:17" ht="12.75">
      <c r="A21" s="118">
        <v>11</v>
      </c>
      <c r="B21" s="8" t="s">
        <v>34</v>
      </c>
      <c r="C21" s="8" t="s">
        <v>43</v>
      </c>
      <c r="D21" s="9">
        <v>2</v>
      </c>
      <c r="E21" s="9" t="s">
        <v>30</v>
      </c>
      <c r="F21" s="8">
        <v>1690</v>
      </c>
      <c r="G21" s="8">
        <v>1158</v>
      </c>
      <c r="H21" s="8">
        <v>1419</v>
      </c>
      <c r="I21" s="8">
        <v>674</v>
      </c>
      <c r="J21" s="8">
        <v>140</v>
      </c>
      <c r="K21" s="8">
        <v>585</v>
      </c>
      <c r="L21" s="14">
        <f t="shared" si="0"/>
        <v>5666</v>
      </c>
      <c r="M21" s="8"/>
      <c r="N21" s="8"/>
      <c r="O21" s="8"/>
      <c r="P21" s="8">
        <v>709</v>
      </c>
      <c r="Q21" s="10">
        <v>1</v>
      </c>
    </row>
    <row r="22" spans="1:17" ht="12.75">
      <c r="A22" s="119">
        <v>12</v>
      </c>
      <c r="B22" s="8" t="s">
        <v>34</v>
      </c>
      <c r="C22" s="14" t="s">
        <v>44</v>
      </c>
      <c r="D22" s="15">
        <v>1</v>
      </c>
      <c r="E22" s="15" t="s">
        <v>30</v>
      </c>
      <c r="F22" s="14">
        <v>819</v>
      </c>
      <c r="G22" s="14">
        <v>119</v>
      </c>
      <c r="H22" s="14"/>
      <c r="I22" s="14">
        <v>93</v>
      </c>
      <c r="J22" s="14">
        <v>738</v>
      </c>
      <c r="K22" s="14">
        <v>430</v>
      </c>
      <c r="L22" s="14">
        <f t="shared" si="0"/>
        <v>2199</v>
      </c>
      <c r="M22" s="14"/>
      <c r="N22" s="14"/>
      <c r="O22" s="14"/>
      <c r="P22" s="14">
        <v>819</v>
      </c>
      <c r="Q22" s="16">
        <v>1</v>
      </c>
    </row>
    <row r="23" spans="1:21" ht="13.5" thickBot="1">
      <c r="A23" s="121">
        <v>13</v>
      </c>
      <c r="B23" s="17" t="s">
        <v>45</v>
      </c>
      <c r="C23" s="17" t="s">
        <v>46</v>
      </c>
      <c r="D23" s="18">
        <v>1</v>
      </c>
      <c r="E23" s="18" t="s">
        <v>30</v>
      </c>
      <c r="F23" s="17">
        <v>2694</v>
      </c>
      <c r="G23" s="17">
        <v>668</v>
      </c>
      <c r="H23" s="17">
        <v>1744</v>
      </c>
      <c r="I23" s="17">
        <v>1448</v>
      </c>
      <c r="J23" s="17">
        <v>103</v>
      </c>
      <c r="K23" s="17">
        <v>2181</v>
      </c>
      <c r="L23" s="29">
        <f t="shared" si="0"/>
        <v>8838</v>
      </c>
      <c r="M23" s="17"/>
      <c r="N23" s="17"/>
      <c r="O23" s="17">
        <v>88</v>
      </c>
      <c r="P23" s="17">
        <v>5896</v>
      </c>
      <c r="Q23" s="19">
        <v>1</v>
      </c>
      <c r="U23" s="74"/>
    </row>
    <row r="24" spans="1:17" ht="13.5" thickBot="1">
      <c r="A24" s="120">
        <v>14</v>
      </c>
      <c r="B24" s="5" t="s">
        <v>47</v>
      </c>
      <c r="C24" s="5" t="s">
        <v>48</v>
      </c>
      <c r="D24" s="6">
        <v>3</v>
      </c>
      <c r="E24" s="6" t="s">
        <v>30</v>
      </c>
      <c r="F24" s="11">
        <v>928</v>
      </c>
      <c r="G24" s="11">
        <v>0</v>
      </c>
      <c r="H24" s="11">
        <v>0</v>
      </c>
      <c r="I24" s="11">
        <v>308</v>
      </c>
      <c r="J24" s="11">
        <v>0</v>
      </c>
      <c r="K24" s="11">
        <v>459</v>
      </c>
      <c r="L24" s="5">
        <f t="shared" si="0"/>
        <v>1695</v>
      </c>
      <c r="M24" s="11"/>
      <c r="N24" s="11"/>
      <c r="O24" s="11"/>
      <c r="P24" s="11">
        <v>593</v>
      </c>
      <c r="Q24" s="13">
        <v>1</v>
      </c>
    </row>
    <row r="25" spans="1:17" ht="12.75">
      <c r="A25" s="162">
        <v>15</v>
      </c>
      <c r="B25" s="8" t="s">
        <v>49</v>
      </c>
      <c r="C25" s="8" t="s">
        <v>50</v>
      </c>
      <c r="D25" s="9">
        <v>1</v>
      </c>
      <c r="E25" s="9" t="s">
        <v>30</v>
      </c>
      <c r="F25" s="11">
        <v>1541.37</v>
      </c>
      <c r="G25" s="11">
        <v>2091.33</v>
      </c>
      <c r="H25" s="11">
        <v>478.58</v>
      </c>
      <c r="I25" s="11">
        <v>656.89</v>
      </c>
      <c r="J25" s="11">
        <v>259.8</v>
      </c>
      <c r="K25" s="11">
        <v>409.52</v>
      </c>
      <c r="L25" s="23">
        <f t="shared" si="0"/>
        <v>5437.49</v>
      </c>
      <c r="M25" s="11"/>
      <c r="N25" s="11"/>
      <c r="O25" s="11">
        <v>45.49</v>
      </c>
      <c r="P25" s="11">
        <v>2535.1</v>
      </c>
      <c r="Q25" s="13">
        <v>1</v>
      </c>
    </row>
    <row r="26" spans="1:17" ht="13.5" thickBot="1">
      <c r="A26" s="120">
        <v>16</v>
      </c>
      <c r="B26" s="17" t="s">
        <v>51</v>
      </c>
      <c r="C26" s="17" t="s">
        <v>52</v>
      </c>
      <c r="D26" s="18">
        <v>3</v>
      </c>
      <c r="E26" s="18" t="s">
        <v>30</v>
      </c>
      <c r="F26" s="17">
        <v>291.07</v>
      </c>
      <c r="G26" s="17">
        <v>319.23</v>
      </c>
      <c r="H26" s="17">
        <v>390.87</v>
      </c>
      <c r="I26" s="17">
        <v>0</v>
      </c>
      <c r="J26" s="17">
        <v>20.46</v>
      </c>
      <c r="K26" s="17">
        <v>115.65</v>
      </c>
      <c r="L26" s="17">
        <f t="shared" si="0"/>
        <v>1137.28</v>
      </c>
      <c r="M26" s="17"/>
      <c r="N26" s="17"/>
      <c r="O26" s="17">
        <v>6.08</v>
      </c>
      <c r="P26" s="17">
        <v>620.2</v>
      </c>
      <c r="Q26" s="19">
        <v>1</v>
      </c>
    </row>
    <row r="27" spans="1:17" ht="12.75">
      <c r="A27" s="118">
        <v>17</v>
      </c>
      <c r="B27" s="8" t="s">
        <v>53</v>
      </c>
      <c r="C27" s="8" t="s">
        <v>54</v>
      </c>
      <c r="D27" s="9">
        <v>1</v>
      </c>
      <c r="E27" s="9" t="s">
        <v>30</v>
      </c>
      <c r="F27" s="8">
        <v>181</v>
      </c>
      <c r="G27" s="8">
        <v>19</v>
      </c>
      <c r="H27" s="8">
        <v>15</v>
      </c>
      <c r="I27" s="8">
        <v>465</v>
      </c>
      <c r="J27" s="8"/>
      <c r="K27" s="8">
        <v>313</v>
      </c>
      <c r="L27" s="28">
        <f t="shared" si="0"/>
        <v>993</v>
      </c>
      <c r="M27" s="8">
        <v>47</v>
      </c>
      <c r="N27" s="8"/>
      <c r="O27" s="8"/>
      <c r="P27" s="8">
        <v>383</v>
      </c>
      <c r="Q27" s="10">
        <v>1</v>
      </c>
    </row>
    <row r="28" spans="1:17" ht="12.75">
      <c r="A28" s="119">
        <v>18</v>
      </c>
      <c r="B28" s="8" t="s">
        <v>55</v>
      </c>
      <c r="C28" s="8" t="s">
        <v>56</v>
      </c>
      <c r="D28" s="9">
        <v>2</v>
      </c>
      <c r="E28" s="9" t="s">
        <v>30</v>
      </c>
      <c r="F28" s="8">
        <v>678</v>
      </c>
      <c r="G28" s="8">
        <v>671</v>
      </c>
      <c r="H28" s="8">
        <v>1256</v>
      </c>
      <c r="I28" s="8">
        <v>189</v>
      </c>
      <c r="J28" s="8">
        <v>19</v>
      </c>
      <c r="K28" s="8">
        <v>579</v>
      </c>
      <c r="L28" s="14">
        <f t="shared" si="0"/>
        <v>3392</v>
      </c>
      <c r="M28" s="8"/>
      <c r="N28" s="8"/>
      <c r="O28" s="8"/>
      <c r="P28" s="8">
        <v>1250</v>
      </c>
      <c r="Q28" s="10">
        <v>1</v>
      </c>
    </row>
    <row r="29" spans="1:17" ht="12.75">
      <c r="A29" s="119">
        <v>19</v>
      </c>
      <c r="B29" s="8" t="s">
        <v>57</v>
      </c>
      <c r="C29" s="8" t="s">
        <v>56</v>
      </c>
      <c r="D29" s="15">
        <v>1</v>
      </c>
      <c r="E29" s="15" t="s">
        <v>30</v>
      </c>
      <c r="F29" s="14"/>
      <c r="G29" s="14"/>
      <c r="H29" s="14">
        <v>278</v>
      </c>
      <c r="I29" s="14">
        <v>12</v>
      </c>
      <c r="J29" s="14"/>
      <c r="K29" s="14">
        <v>32</v>
      </c>
      <c r="L29" s="14">
        <f t="shared" si="0"/>
        <v>322</v>
      </c>
      <c r="M29" s="14"/>
      <c r="N29" s="14"/>
      <c r="O29" s="14"/>
      <c r="P29" s="14">
        <v>85</v>
      </c>
      <c r="Q29" s="16">
        <v>1</v>
      </c>
    </row>
    <row r="30" spans="1:17" ht="12.75">
      <c r="A30" s="118">
        <v>20</v>
      </c>
      <c r="B30" s="8" t="s">
        <v>58</v>
      </c>
      <c r="C30" s="8" t="s">
        <v>59</v>
      </c>
      <c r="D30" s="9">
        <v>2</v>
      </c>
      <c r="E30" s="9" t="s">
        <v>30</v>
      </c>
      <c r="F30" s="8">
        <v>942</v>
      </c>
      <c r="G30" s="8">
        <v>194</v>
      </c>
      <c r="H30" s="8">
        <v>0</v>
      </c>
      <c r="I30" s="8">
        <v>190</v>
      </c>
      <c r="J30" s="8">
        <v>174</v>
      </c>
      <c r="K30" s="8">
        <v>656</v>
      </c>
      <c r="L30" s="14">
        <f t="shared" si="0"/>
        <v>2156</v>
      </c>
      <c r="M30" s="8"/>
      <c r="N30" s="20">
        <v>394</v>
      </c>
      <c r="O30" s="21"/>
      <c r="P30" s="8">
        <v>1238</v>
      </c>
      <c r="Q30" s="10">
        <v>1</v>
      </c>
    </row>
    <row r="31" spans="1:17" ht="12.75">
      <c r="A31" s="119">
        <v>21</v>
      </c>
      <c r="B31" s="8" t="s">
        <v>60</v>
      </c>
      <c r="C31" s="8" t="s">
        <v>61</v>
      </c>
      <c r="D31" s="9">
        <v>2</v>
      </c>
      <c r="E31" s="9" t="s">
        <v>30</v>
      </c>
      <c r="F31" s="8">
        <v>480</v>
      </c>
      <c r="G31" s="8">
        <v>396</v>
      </c>
      <c r="H31" s="8">
        <v>471</v>
      </c>
      <c r="I31" s="8">
        <v>239</v>
      </c>
      <c r="J31" s="8">
        <v>417</v>
      </c>
      <c r="K31" s="8">
        <v>640</v>
      </c>
      <c r="L31" s="14">
        <f t="shared" si="0"/>
        <v>2643</v>
      </c>
      <c r="M31" s="8"/>
      <c r="N31" s="8">
        <v>122</v>
      </c>
      <c r="O31" s="8"/>
      <c r="P31" s="8">
        <v>1381</v>
      </c>
      <c r="Q31" s="10">
        <v>1</v>
      </c>
    </row>
    <row r="32" spans="1:17" ht="12.75">
      <c r="A32" s="119">
        <v>22</v>
      </c>
      <c r="B32" s="8" t="s">
        <v>62</v>
      </c>
      <c r="C32" s="8" t="s">
        <v>61</v>
      </c>
      <c r="D32" s="9">
        <v>2</v>
      </c>
      <c r="E32" s="9" t="s">
        <v>30</v>
      </c>
      <c r="F32" s="8"/>
      <c r="G32" s="8"/>
      <c r="H32" s="8"/>
      <c r="I32" s="8">
        <v>13</v>
      </c>
      <c r="J32" s="8"/>
      <c r="K32" s="8">
        <v>150</v>
      </c>
      <c r="L32" s="14">
        <f t="shared" si="0"/>
        <v>163</v>
      </c>
      <c r="M32" s="8"/>
      <c r="N32" s="8"/>
      <c r="O32" s="8"/>
      <c r="P32" s="8">
        <v>19</v>
      </c>
      <c r="Q32" s="10">
        <v>1</v>
      </c>
    </row>
    <row r="33" spans="1:17" ht="12.75">
      <c r="A33" s="118">
        <v>23</v>
      </c>
      <c r="B33" s="8" t="s">
        <v>63</v>
      </c>
      <c r="C33" s="8" t="s">
        <v>61</v>
      </c>
      <c r="D33" s="9">
        <v>3</v>
      </c>
      <c r="E33" s="9" t="s">
        <v>30</v>
      </c>
      <c r="F33" s="8">
        <v>133</v>
      </c>
      <c r="G33" s="8">
        <v>16</v>
      </c>
      <c r="H33" s="8"/>
      <c r="I33" s="8"/>
      <c r="J33" s="8"/>
      <c r="K33" s="8">
        <v>15</v>
      </c>
      <c r="L33" s="14">
        <f t="shared" si="0"/>
        <v>164</v>
      </c>
      <c r="M33" s="8"/>
      <c r="N33" s="8"/>
      <c r="O33" s="8"/>
      <c r="P33" s="8">
        <v>29</v>
      </c>
      <c r="Q33" s="10">
        <v>1</v>
      </c>
    </row>
    <row r="34" spans="1:17" ht="12.75">
      <c r="A34" s="119">
        <v>24</v>
      </c>
      <c r="B34" s="8" t="s">
        <v>414</v>
      </c>
      <c r="C34" s="8" t="s">
        <v>61</v>
      </c>
      <c r="D34" s="9">
        <v>3</v>
      </c>
      <c r="E34" s="9" t="s">
        <v>30</v>
      </c>
      <c r="F34" s="8"/>
      <c r="G34" s="8"/>
      <c r="H34" s="8"/>
      <c r="I34" s="8"/>
      <c r="J34" s="8"/>
      <c r="K34" s="8"/>
      <c r="L34" s="14">
        <f t="shared" si="0"/>
        <v>0</v>
      </c>
      <c r="M34" s="8"/>
      <c r="N34" s="8"/>
      <c r="O34" s="8"/>
      <c r="P34" s="8">
        <v>140</v>
      </c>
      <c r="Q34" s="10">
        <v>1</v>
      </c>
    </row>
    <row r="35" spans="1:17" ht="12.75">
      <c r="A35" s="119">
        <v>25</v>
      </c>
      <c r="B35" s="8" t="s">
        <v>64</v>
      </c>
      <c r="C35" s="8" t="s">
        <v>65</v>
      </c>
      <c r="D35" s="9">
        <v>2</v>
      </c>
      <c r="E35" s="9" t="s">
        <v>30</v>
      </c>
      <c r="F35" s="8">
        <v>68</v>
      </c>
      <c r="G35" s="8">
        <v>116</v>
      </c>
      <c r="H35" s="8">
        <v>122</v>
      </c>
      <c r="I35" s="8">
        <v>52</v>
      </c>
      <c r="J35" s="8"/>
      <c r="K35" s="8">
        <v>185</v>
      </c>
      <c r="L35" s="14">
        <f t="shared" si="0"/>
        <v>543</v>
      </c>
      <c r="M35" s="8"/>
      <c r="N35" s="8"/>
      <c r="O35" s="8"/>
      <c r="P35" s="8">
        <v>117</v>
      </c>
      <c r="Q35" s="10">
        <v>1</v>
      </c>
    </row>
    <row r="36" spans="1:17" ht="13.5" thickBot="1">
      <c r="A36" s="121">
        <v>26</v>
      </c>
      <c r="B36" s="17" t="s">
        <v>66</v>
      </c>
      <c r="C36" s="17" t="s">
        <v>67</v>
      </c>
      <c r="D36" s="9">
        <v>2</v>
      </c>
      <c r="E36" s="9" t="s">
        <v>30</v>
      </c>
      <c r="F36" s="8">
        <v>25</v>
      </c>
      <c r="G36" s="8">
        <v>45</v>
      </c>
      <c r="H36" s="8">
        <v>29</v>
      </c>
      <c r="I36" s="8">
        <v>34</v>
      </c>
      <c r="J36" s="8">
        <v>25</v>
      </c>
      <c r="K36" s="8">
        <v>147</v>
      </c>
      <c r="L36" s="29">
        <f t="shared" si="0"/>
        <v>305</v>
      </c>
      <c r="M36" s="8"/>
      <c r="N36" s="8"/>
      <c r="O36" s="8"/>
      <c r="P36" s="8">
        <v>45</v>
      </c>
      <c r="Q36" s="10">
        <v>1</v>
      </c>
    </row>
    <row r="37" spans="1:17" ht="12.75">
      <c r="A37" s="162">
        <v>27</v>
      </c>
      <c r="B37" s="8" t="s">
        <v>68</v>
      </c>
      <c r="C37" s="8" t="s">
        <v>69</v>
      </c>
      <c r="D37" s="12">
        <v>2</v>
      </c>
      <c r="E37" s="12" t="s">
        <v>30</v>
      </c>
      <c r="F37" s="11">
        <v>1699.3</v>
      </c>
      <c r="G37" s="11">
        <v>1561</v>
      </c>
      <c r="H37" s="11">
        <v>1319</v>
      </c>
      <c r="I37" s="11">
        <v>516</v>
      </c>
      <c r="J37" s="11">
        <v>173</v>
      </c>
      <c r="K37" s="11">
        <v>1498</v>
      </c>
      <c r="L37" s="23">
        <f t="shared" si="0"/>
        <v>6766.3</v>
      </c>
      <c r="M37" s="11"/>
      <c r="N37" s="11"/>
      <c r="O37" s="11">
        <v>53.25</v>
      </c>
      <c r="P37" s="11">
        <v>3952</v>
      </c>
      <c r="Q37" s="13">
        <v>1</v>
      </c>
    </row>
    <row r="38" spans="1:17" ht="12.75">
      <c r="A38" s="119">
        <v>28</v>
      </c>
      <c r="B38" s="8" t="s">
        <v>70</v>
      </c>
      <c r="C38" s="8" t="s">
        <v>71</v>
      </c>
      <c r="D38" s="15">
        <v>1</v>
      </c>
      <c r="E38" s="15" t="s">
        <v>30</v>
      </c>
      <c r="F38" s="14">
        <v>551</v>
      </c>
      <c r="G38" s="14"/>
      <c r="H38" s="14"/>
      <c r="I38" s="14">
        <v>85</v>
      </c>
      <c r="J38" s="14">
        <v>115</v>
      </c>
      <c r="K38" s="14">
        <v>204</v>
      </c>
      <c r="L38" s="14">
        <f t="shared" si="0"/>
        <v>955</v>
      </c>
      <c r="M38" s="14"/>
      <c r="N38" s="14"/>
      <c r="O38" s="14"/>
      <c r="P38" s="14">
        <v>1067.9</v>
      </c>
      <c r="Q38" s="10">
        <v>1</v>
      </c>
    </row>
    <row r="39" spans="1:17" ht="13.5" thickBot="1">
      <c r="A39" s="120">
        <v>29</v>
      </c>
      <c r="B39" s="8" t="s">
        <v>72</v>
      </c>
      <c r="C39" s="8" t="s">
        <v>73</v>
      </c>
      <c r="D39" s="9">
        <v>1</v>
      </c>
      <c r="E39" s="9" t="s">
        <v>30</v>
      </c>
      <c r="F39" s="8">
        <v>185</v>
      </c>
      <c r="G39" s="8"/>
      <c r="H39" s="8"/>
      <c r="I39" s="8">
        <v>262</v>
      </c>
      <c r="J39" s="8">
        <v>711</v>
      </c>
      <c r="K39" s="8">
        <v>30</v>
      </c>
      <c r="L39" s="29">
        <f t="shared" si="0"/>
        <v>1188</v>
      </c>
      <c r="M39" s="8"/>
      <c r="N39" s="8"/>
      <c r="O39" s="8"/>
      <c r="P39" s="8">
        <v>478</v>
      </c>
      <c r="Q39" s="10">
        <v>1</v>
      </c>
    </row>
    <row r="40" spans="1:17" ht="12.75">
      <c r="A40" s="162">
        <v>30</v>
      </c>
      <c r="B40" s="11" t="s">
        <v>74</v>
      </c>
      <c r="C40" s="11" t="s">
        <v>75</v>
      </c>
      <c r="D40" s="12">
        <v>1</v>
      </c>
      <c r="E40" s="12" t="s">
        <v>30</v>
      </c>
      <c r="F40" s="11">
        <v>5527</v>
      </c>
      <c r="G40" s="11">
        <v>982</v>
      </c>
      <c r="H40" s="11">
        <v>773</v>
      </c>
      <c r="I40" s="11">
        <v>190</v>
      </c>
      <c r="J40" s="11">
        <v>35</v>
      </c>
      <c r="K40" s="11">
        <v>333</v>
      </c>
      <c r="L40" s="23">
        <f t="shared" si="0"/>
        <v>7840</v>
      </c>
      <c r="M40" s="11"/>
      <c r="N40" s="11"/>
      <c r="O40" s="11"/>
      <c r="P40" s="11">
        <v>102</v>
      </c>
      <c r="Q40" s="13">
        <v>1</v>
      </c>
    </row>
    <row r="41" spans="1:17" ht="12.75">
      <c r="A41" s="119">
        <v>31</v>
      </c>
      <c r="B41" s="8" t="s">
        <v>76</v>
      </c>
      <c r="C41" s="8" t="s">
        <v>77</v>
      </c>
      <c r="D41" s="9">
        <v>2</v>
      </c>
      <c r="E41" s="9" t="s">
        <v>30</v>
      </c>
      <c r="F41" s="8">
        <v>3745</v>
      </c>
      <c r="G41" s="8">
        <v>655</v>
      </c>
      <c r="H41" s="8">
        <v>515</v>
      </c>
      <c r="I41" s="8">
        <v>392</v>
      </c>
      <c r="J41" s="8">
        <v>82</v>
      </c>
      <c r="K41" s="8">
        <v>550</v>
      </c>
      <c r="L41" s="14">
        <f t="shared" si="0"/>
        <v>5939</v>
      </c>
      <c r="M41" s="8"/>
      <c r="N41" s="8"/>
      <c r="O41" s="8"/>
      <c r="P41" s="8">
        <v>80</v>
      </c>
      <c r="Q41" s="10">
        <v>1</v>
      </c>
    </row>
    <row r="42" spans="1:17" ht="12.75">
      <c r="A42" s="118">
        <v>32</v>
      </c>
      <c r="B42" s="8" t="s">
        <v>78</v>
      </c>
      <c r="C42" s="8" t="s">
        <v>77</v>
      </c>
      <c r="D42" s="9">
        <v>1</v>
      </c>
      <c r="E42" s="9" t="s">
        <v>30</v>
      </c>
      <c r="F42" s="8">
        <v>180</v>
      </c>
      <c r="G42" s="8">
        <v>29</v>
      </c>
      <c r="H42" s="8">
        <v>49</v>
      </c>
      <c r="I42" s="8">
        <v>58</v>
      </c>
      <c r="J42" s="8">
        <v>130</v>
      </c>
      <c r="K42" s="8">
        <v>252</v>
      </c>
      <c r="L42" s="14">
        <f t="shared" si="0"/>
        <v>698</v>
      </c>
      <c r="M42" s="8"/>
      <c r="N42" s="8"/>
      <c r="O42" s="8"/>
      <c r="P42" s="8">
        <v>148</v>
      </c>
      <c r="Q42" s="10">
        <v>1</v>
      </c>
    </row>
    <row r="43" spans="1:17" ht="13.5" thickBot="1">
      <c r="A43" s="118">
        <v>33</v>
      </c>
      <c r="B43" s="17" t="s">
        <v>79</v>
      </c>
      <c r="C43" s="17" t="s">
        <v>80</v>
      </c>
      <c r="D43" s="18">
        <v>2</v>
      </c>
      <c r="E43" s="18" t="s">
        <v>30</v>
      </c>
      <c r="F43" s="17">
        <v>224</v>
      </c>
      <c r="G43" s="17">
        <v>40</v>
      </c>
      <c r="H43" s="17"/>
      <c r="I43" s="17">
        <v>28</v>
      </c>
      <c r="J43" s="17"/>
      <c r="K43" s="17">
        <v>326</v>
      </c>
      <c r="L43" s="29">
        <f t="shared" si="0"/>
        <v>618</v>
      </c>
      <c r="M43" s="17">
        <v>96</v>
      </c>
      <c r="N43" s="17"/>
      <c r="O43" s="17"/>
      <c r="P43" s="17">
        <v>124</v>
      </c>
      <c r="Q43" s="19">
        <v>1</v>
      </c>
    </row>
    <row r="44" spans="1:17" ht="12.75">
      <c r="A44" s="162">
        <v>34</v>
      </c>
      <c r="B44" s="8" t="s">
        <v>81</v>
      </c>
      <c r="C44" s="8" t="s">
        <v>82</v>
      </c>
      <c r="D44" s="9">
        <v>3</v>
      </c>
      <c r="E44" s="9" t="s">
        <v>30</v>
      </c>
      <c r="F44" s="22">
        <v>2318</v>
      </c>
      <c r="G44" s="22">
        <v>2049</v>
      </c>
      <c r="H44" s="22"/>
      <c r="I44" s="8">
        <v>939</v>
      </c>
      <c r="J44" s="8">
        <v>2223</v>
      </c>
      <c r="K44" s="8">
        <v>201</v>
      </c>
      <c r="L44" s="23">
        <f t="shared" si="0"/>
        <v>7730</v>
      </c>
      <c r="M44" s="8"/>
      <c r="N44" s="8">
        <v>66</v>
      </c>
      <c r="O44" s="8">
        <v>220</v>
      </c>
      <c r="P44" s="8">
        <v>5052</v>
      </c>
      <c r="Q44" s="10">
        <v>1</v>
      </c>
    </row>
    <row r="45" spans="1:17" ht="12.75">
      <c r="A45" s="118">
        <v>35</v>
      </c>
      <c r="B45" s="8" t="s">
        <v>81</v>
      </c>
      <c r="C45" s="8" t="s">
        <v>461</v>
      </c>
      <c r="D45" s="9">
        <v>1</v>
      </c>
      <c r="E45" s="9" t="s">
        <v>30</v>
      </c>
      <c r="F45" s="22"/>
      <c r="G45" s="22">
        <v>251</v>
      </c>
      <c r="H45" s="22"/>
      <c r="I45" s="8"/>
      <c r="J45" s="8"/>
      <c r="K45" s="8">
        <v>39</v>
      </c>
      <c r="L45" s="14">
        <f t="shared" si="0"/>
        <v>290</v>
      </c>
      <c r="M45" s="8"/>
      <c r="N45" s="8"/>
      <c r="O45" s="8"/>
      <c r="P45" s="8"/>
      <c r="Q45" s="10"/>
    </row>
    <row r="46" spans="1:17" ht="12.75">
      <c r="A46" s="119">
        <v>36</v>
      </c>
      <c r="B46" s="8" t="s">
        <v>83</v>
      </c>
      <c r="C46" s="8" t="s">
        <v>84</v>
      </c>
      <c r="D46" s="9">
        <v>1</v>
      </c>
      <c r="E46" s="9" t="s">
        <v>30</v>
      </c>
      <c r="F46" s="22">
        <v>348</v>
      </c>
      <c r="G46" s="22">
        <v>460</v>
      </c>
      <c r="H46" s="22"/>
      <c r="I46" s="8"/>
      <c r="J46" s="8">
        <v>779</v>
      </c>
      <c r="K46" s="8">
        <v>76</v>
      </c>
      <c r="L46" s="14">
        <f t="shared" si="0"/>
        <v>1663</v>
      </c>
      <c r="M46" s="8"/>
      <c r="N46" s="8"/>
      <c r="O46" s="8">
        <v>35</v>
      </c>
      <c r="P46" s="8">
        <v>776</v>
      </c>
      <c r="Q46" s="10">
        <v>1</v>
      </c>
    </row>
    <row r="47" spans="1:17" ht="12.75">
      <c r="A47" s="119">
        <v>37</v>
      </c>
      <c r="B47" s="8" t="s">
        <v>450</v>
      </c>
      <c r="C47" s="8" t="s">
        <v>448</v>
      </c>
      <c r="D47" s="9">
        <v>4</v>
      </c>
      <c r="E47" s="9" t="s">
        <v>30</v>
      </c>
      <c r="F47" s="156"/>
      <c r="G47" s="156"/>
      <c r="H47" s="156"/>
      <c r="I47" s="157"/>
      <c r="J47" s="157"/>
      <c r="K47" s="157"/>
      <c r="L47" s="14">
        <f t="shared" si="0"/>
        <v>0</v>
      </c>
      <c r="M47" s="157"/>
      <c r="N47" s="157"/>
      <c r="O47" s="157"/>
      <c r="P47" s="158"/>
      <c r="Q47" s="16">
        <v>1</v>
      </c>
    </row>
    <row r="48" spans="1:17" ht="12.75">
      <c r="A48" s="118">
        <v>38</v>
      </c>
      <c r="B48" s="28" t="s">
        <v>450</v>
      </c>
      <c r="C48" s="8" t="s">
        <v>449</v>
      </c>
      <c r="D48" s="9">
        <v>4</v>
      </c>
      <c r="E48" s="9" t="s">
        <v>30</v>
      </c>
      <c r="F48" s="154"/>
      <c r="G48" s="154"/>
      <c r="H48" s="154"/>
      <c r="I48" s="155"/>
      <c r="J48" s="155"/>
      <c r="K48" s="155"/>
      <c r="L48" s="14">
        <f t="shared" si="0"/>
        <v>0</v>
      </c>
      <c r="M48" s="155"/>
      <c r="N48" s="155"/>
      <c r="O48" s="155"/>
      <c r="P48" s="153"/>
      <c r="Q48" s="26">
        <v>1</v>
      </c>
    </row>
    <row r="49" spans="1:17" ht="13.5" thickBot="1">
      <c r="A49" s="118">
        <v>39</v>
      </c>
      <c r="B49" s="17" t="s">
        <v>83</v>
      </c>
      <c r="C49" s="8" t="s">
        <v>85</v>
      </c>
      <c r="D49" s="9">
        <v>2</v>
      </c>
      <c r="E49" s="9" t="s">
        <v>30</v>
      </c>
      <c r="F49" s="22"/>
      <c r="G49" s="22"/>
      <c r="H49" s="22">
        <v>93</v>
      </c>
      <c r="I49" s="8"/>
      <c r="J49" s="8"/>
      <c r="K49" s="8">
        <v>11</v>
      </c>
      <c r="L49" s="29">
        <f t="shared" si="0"/>
        <v>104</v>
      </c>
      <c r="M49" s="8"/>
      <c r="N49" s="8">
        <v>67</v>
      </c>
      <c r="O49" s="8"/>
      <c r="P49" s="8">
        <v>55</v>
      </c>
      <c r="Q49" s="19">
        <v>1</v>
      </c>
    </row>
    <row r="50" spans="1:17" ht="12.75">
      <c r="A50" s="162">
        <v>40</v>
      </c>
      <c r="B50" s="8" t="s">
        <v>86</v>
      </c>
      <c r="C50" s="11" t="s">
        <v>466</v>
      </c>
      <c r="D50" s="12">
        <v>2</v>
      </c>
      <c r="E50" s="12" t="s">
        <v>30</v>
      </c>
      <c r="F50" s="11">
        <v>4572</v>
      </c>
      <c r="G50" s="11">
        <v>819</v>
      </c>
      <c r="H50" s="11">
        <v>0</v>
      </c>
      <c r="I50" s="11">
        <v>284</v>
      </c>
      <c r="J50" s="11">
        <v>1038</v>
      </c>
      <c r="K50" s="11">
        <v>164</v>
      </c>
      <c r="L50" s="23">
        <f t="shared" si="0"/>
        <v>6877</v>
      </c>
      <c r="M50" s="11"/>
      <c r="N50" s="11"/>
      <c r="O50" s="11"/>
      <c r="P50" s="11">
        <v>451</v>
      </c>
      <c r="Q50" s="10">
        <v>1</v>
      </c>
    </row>
    <row r="51" spans="1:17" ht="12.75">
      <c r="A51" s="118">
        <v>41</v>
      </c>
      <c r="B51" s="8" t="s">
        <v>87</v>
      </c>
      <c r="C51" s="8" t="s">
        <v>467</v>
      </c>
      <c r="D51" s="9">
        <v>1</v>
      </c>
      <c r="E51" s="9" t="s">
        <v>30</v>
      </c>
      <c r="F51" s="8">
        <v>5563</v>
      </c>
      <c r="G51" s="8">
        <v>577</v>
      </c>
      <c r="H51" s="8">
        <v>0</v>
      </c>
      <c r="I51" s="8">
        <v>184</v>
      </c>
      <c r="J51" s="8">
        <v>310</v>
      </c>
      <c r="K51" s="8">
        <v>307</v>
      </c>
      <c r="L51" s="14">
        <f t="shared" si="0"/>
        <v>6941</v>
      </c>
      <c r="M51" s="8"/>
      <c r="N51" s="8"/>
      <c r="O51" s="8"/>
      <c r="P51" s="8">
        <v>482</v>
      </c>
      <c r="Q51" s="10">
        <v>1</v>
      </c>
    </row>
    <row r="52" spans="1:17" ht="12.75">
      <c r="A52" s="119">
        <v>42</v>
      </c>
      <c r="B52" s="8" t="s">
        <v>88</v>
      </c>
      <c r="C52" s="8" t="s">
        <v>468</v>
      </c>
      <c r="D52" s="9">
        <v>3</v>
      </c>
      <c r="E52" s="9" t="s">
        <v>30</v>
      </c>
      <c r="F52" s="8">
        <v>1162</v>
      </c>
      <c r="G52" s="8">
        <v>580</v>
      </c>
      <c r="H52" s="8">
        <v>0</v>
      </c>
      <c r="I52" s="8">
        <v>97</v>
      </c>
      <c r="J52" s="8">
        <v>130</v>
      </c>
      <c r="K52" s="8">
        <v>83</v>
      </c>
      <c r="L52" s="14">
        <f t="shared" si="0"/>
        <v>2052</v>
      </c>
      <c r="M52" s="8"/>
      <c r="N52" s="8"/>
      <c r="O52" s="8"/>
      <c r="P52" s="8">
        <v>215</v>
      </c>
      <c r="Q52" s="10">
        <v>1</v>
      </c>
    </row>
    <row r="53" spans="1:17" ht="12.75">
      <c r="A53" s="119">
        <v>43</v>
      </c>
      <c r="B53" s="14" t="s">
        <v>89</v>
      </c>
      <c r="C53" s="14" t="s">
        <v>469</v>
      </c>
      <c r="D53" s="15">
        <v>2</v>
      </c>
      <c r="E53" s="15" t="s">
        <v>30</v>
      </c>
      <c r="F53" s="14">
        <v>3585</v>
      </c>
      <c r="G53" s="14">
        <v>900</v>
      </c>
      <c r="H53" s="14">
        <v>0</v>
      </c>
      <c r="I53" s="14">
        <v>132</v>
      </c>
      <c r="J53" s="14">
        <v>760</v>
      </c>
      <c r="K53" s="14">
        <v>189</v>
      </c>
      <c r="L53" s="14">
        <f t="shared" si="0"/>
        <v>5566</v>
      </c>
      <c r="M53" s="14"/>
      <c r="N53" s="14"/>
      <c r="O53" s="14"/>
      <c r="P53" s="14">
        <v>484</v>
      </c>
      <c r="Q53" s="16">
        <v>1</v>
      </c>
    </row>
    <row r="54" spans="1:17" ht="12.75">
      <c r="A54" s="118">
        <v>44</v>
      </c>
      <c r="B54" s="8" t="s">
        <v>90</v>
      </c>
      <c r="C54" s="24" t="s">
        <v>465</v>
      </c>
      <c r="D54" s="25">
        <v>3</v>
      </c>
      <c r="E54" s="25" t="s">
        <v>30</v>
      </c>
      <c r="F54" s="24">
        <v>1743</v>
      </c>
      <c r="G54" s="24">
        <v>196</v>
      </c>
      <c r="H54" s="24">
        <v>0</v>
      </c>
      <c r="I54" s="24">
        <v>60</v>
      </c>
      <c r="J54" s="24">
        <v>497</v>
      </c>
      <c r="K54" s="24">
        <v>103</v>
      </c>
      <c r="L54" s="14">
        <f t="shared" si="0"/>
        <v>2599</v>
      </c>
      <c r="M54" s="24"/>
      <c r="N54" s="24"/>
      <c r="O54" s="24"/>
      <c r="P54" s="24">
        <v>137</v>
      </c>
      <c r="Q54" s="26">
        <v>1</v>
      </c>
    </row>
    <row r="55" spans="1:17" ht="12.75">
      <c r="A55" s="119">
        <v>45</v>
      </c>
      <c r="B55" s="8" t="s">
        <v>91</v>
      </c>
      <c r="C55" s="14" t="s">
        <v>92</v>
      </c>
      <c r="D55" s="15">
        <v>1</v>
      </c>
      <c r="E55" s="15" t="s">
        <v>30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f t="shared" si="0"/>
        <v>0</v>
      </c>
      <c r="M55" s="14"/>
      <c r="N55" s="14"/>
      <c r="O55" s="14"/>
      <c r="P55" s="14">
        <v>2311</v>
      </c>
      <c r="Q55" s="16">
        <v>1</v>
      </c>
    </row>
    <row r="56" spans="1:17" ht="12.75">
      <c r="A56" s="119">
        <v>46</v>
      </c>
      <c r="B56" s="8" t="s">
        <v>93</v>
      </c>
      <c r="C56" s="14" t="s">
        <v>94</v>
      </c>
      <c r="D56" s="15">
        <v>3</v>
      </c>
      <c r="E56" s="15" t="s">
        <v>30</v>
      </c>
      <c r="F56" s="14">
        <v>294</v>
      </c>
      <c r="G56" s="14">
        <v>98</v>
      </c>
      <c r="H56" s="14">
        <v>0</v>
      </c>
      <c r="I56" s="14">
        <v>0</v>
      </c>
      <c r="J56" s="14">
        <v>0</v>
      </c>
      <c r="K56" s="14">
        <v>2</v>
      </c>
      <c r="L56" s="14">
        <f t="shared" si="0"/>
        <v>394</v>
      </c>
      <c r="M56" s="14"/>
      <c r="N56" s="14"/>
      <c r="O56" s="14"/>
      <c r="P56" s="14">
        <v>108</v>
      </c>
      <c r="Q56" s="10">
        <v>1</v>
      </c>
    </row>
    <row r="57" spans="1:17" ht="12.75">
      <c r="A57" s="119">
        <v>47</v>
      </c>
      <c r="B57" s="8" t="s">
        <v>95</v>
      </c>
      <c r="C57" s="8" t="s">
        <v>96</v>
      </c>
      <c r="D57" s="9">
        <v>1</v>
      </c>
      <c r="E57" s="9" t="s">
        <v>30</v>
      </c>
      <c r="F57" s="8">
        <v>0</v>
      </c>
      <c r="G57" s="8">
        <v>120</v>
      </c>
      <c r="H57" s="8">
        <v>0</v>
      </c>
      <c r="I57" s="8">
        <v>491</v>
      </c>
      <c r="J57" s="8">
        <v>0</v>
      </c>
      <c r="K57" s="8">
        <v>14</v>
      </c>
      <c r="L57" s="14">
        <f t="shared" si="0"/>
        <v>625</v>
      </c>
      <c r="M57" s="8"/>
      <c r="N57" s="8"/>
      <c r="O57" s="8"/>
      <c r="P57" s="8">
        <v>152</v>
      </c>
      <c r="Q57" s="10">
        <v>1</v>
      </c>
    </row>
    <row r="58" spans="1:17" ht="12.75">
      <c r="A58" s="119">
        <v>48</v>
      </c>
      <c r="B58" s="14" t="s">
        <v>97</v>
      </c>
      <c r="C58" s="14" t="s">
        <v>98</v>
      </c>
      <c r="D58" s="15">
        <v>2</v>
      </c>
      <c r="E58" s="15" t="s">
        <v>15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f t="shared" si="0"/>
        <v>0</v>
      </c>
      <c r="M58" s="14">
        <v>107</v>
      </c>
      <c r="N58" s="14"/>
      <c r="O58" s="14"/>
      <c r="P58" s="14">
        <v>409</v>
      </c>
      <c r="Q58" s="16">
        <v>1</v>
      </c>
    </row>
    <row r="59" spans="1:17" ht="12.75">
      <c r="A59" s="119">
        <v>49</v>
      </c>
      <c r="B59" s="14" t="s">
        <v>99</v>
      </c>
      <c r="C59" s="14" t="s">
        <v>100</v>
      </c>
      <c r="D59" s="15">
        <v>3</v>
      </c>
      <c r="E59" s="15" t="s">
        <v>30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f t="shared" si="0"/>
        <v>0</v>
      </c>
      <c r="M59" s="14"/>
      <c r="N59" s="14">
        <v>243</v>
      </c>
      <c r="O59" s="14"/>
      <c r="P59" s="14">
        <v>71</v>
      </c>
      <c r="Q59" s="16">
        <v>1</v>
      </c>
    </row>
    <row r="60" spans="1:17" ht="12.75">
      <c r="A60" s="118">
        <v>50</v>
      </c>
      <c r="B60" s="14" t="s">
        <v>101</v>
      </c>
      <c r="C60" s="14" t="s">
        <v>102</v>
      </c>
      <c r="D60" s="15">
        <v>3</v>
      </c>
      <c r="E60" s="15" t="s">
        <v>30</v>
      </c>
      <c r="F60" s="14">
        <v>128</v>
      </c>
      <c r="G60" s="14">
        <v>206</v>
      </c>
      <c r="H60" s="14">
        <v>0</v>
      </c>
      <c r="I60" s="14">
        <v>0</v>
      </c>
      <c r="J60" s="14">
        <v>16</v>
      </c>
      <c r="K60" s="14">
        <v>12</v>
      </c>
      <c r="L60" s="14">
        <f t="shared" si="0"/>
        <v>362</v>
      </c>
      <c r="M60" s="14"/>
      <c r="N60" s="14"/>
      <c r="O60" s="14"/>
      <c r="P60" s="14">
        <v>42</v>
      </c>
      <c r="Q60" s="10">
        <v>1</v>
      </c>
    </row>
    <row r="61" spans="1:17" ht="12.75">
      <c r="A61" s="119">
        <v>51</v>
      </c>
      <c r="B61" s="8" t="s">
        <v>103</v>
      </c>
      <c r="C61" s="14" t="s">
        <v>470</v>
      </c>
      <c r="D61" s="27">
        <v>2</v>
      </c>
      <c r="E61" s="27" t="s">
        <v>30</v>
      </c>
      <c r="F61" s="28">
        <v>0</v>
      </c>
      <c r="G61" s="28">
        <v>598</v>
      </c>
      <c r="H61" s="28">
        <v>0</v>
      </c>
      <c r="I61" s="28">
        <v>0</v>
      </c>
      <c r="J61" s="28">
        <v>24</v>
      </c>
      <c r="K61" s="28">
        <v>36</v>
      </c>
      <c r="L61" s="14">
        <f t="shared" si="0"/>
        <v>658</v>
      </c>
      <c r="M61" s="28"/>
      <c r="N61" s="28"/>
      <c r="O61" s="28"/>
      <c r="P61" s="28">
        <v>177</v>
      </c>
      <c r="Q61" s="10">
        <v>1</v>
      </c>
    </row>
    <row r="62" spans="1:17" ht="12.75">
      <c r="A62" s="119">
        <v>52</v>
      </c>
      <c r="B62" s="8" t="s">
        <v>104</v>
      </c>
      <c r="C62" s="8" t="s">
        <v>105</v>
      </c>
      <c r="D62" s="15">
        <v>1</v>
      </c>
      <c r="E62" s="15" t="s">
        <v>30</v>
      </c>
      <c r="F62" s="14">
        <v>310</v>
      </c>
      <c r="G62" s="14"/>
      <c r="H62" s="14"/>
      <c r="I62" s="14"/>
      <c r="J62" s="14"/>
      <c r="K62" s="14"/>
      <c r="L62" s="14">
        <f t="shared" si="0"/>
        <v>310</v>
      </c>
      <c r="M62" s="14"/>
      <c r="N62" s="14"/>
      <c r="O62" s="14"/>
      <c r="P62" s="14">
        <v>36</v>
      </c>
      <c r="Q62" s="10">
        <v>1</v>
      </c>
    </row>
    <row r="63" spans="1:17" ht="12.75">
      <c r="A63" s="118">
        <v>53</v>
      </c>
      <c r="B63" s="14" t="s">
        <v>104</v>
      </c>
      <c r="C63" s="14" t="s">
        <v>106</v>
      </c>
      <c r="D63" s="15">
        <v>1</v>
      </c>
      <c r="E63" s="15" t="s">
        <v>30</v>
      </c>
      <c r="F63" s="14">
        <v>272</v>
      </c>
      <c r="G63" s="14"/>
      <c r="H63" s="14"/>
      <c r="I63" s="14"/>
      <c r="J63" s="14"/>
      <c r="K63" s="14"/>
      <c r="L63" s="14">
        <f t="shared" si="0"/>
        <v>272</v>
      </c>
      <c r="M63" s="14"/>
      <c r="N63" s="14"/>
      <c r="O63" s="14"/>
      <c r="P63" s="14">
        <v>28</v>
      </c>
      <c r="Q63" s="16">
        <v>1</v>
      </c>
    </row>
    <row r="64" spans="1:17" ht="12.75">
      <c r="A64" s="119">
        <v>54</v>
      </c>
      <c r="B64" s="8" t="s">
        <v>104</v>
      </c>
      <c r="C64" s="8" t="s">
        <v>107</v>
      </c>
      <c r="D64" s="9">
        <v>2</v>
      </c>
      <c r="E64" s="9" t="s">
        <v>30</v>
      </c>
      <c r="F64" s="8">
        <v>102</v>
      </c>
      <c r="G64" s="8"/>
      <c r="H64" s="8"/>
      <c r="I64" s="8"/>
      <c r="J64" s="8"/>
      <c r="K64" s="8"/>
      <c r="L64" s="14">
        <f t="shared" si="0"/>
        <v>102</v>
      </c>
      <c r="M64" s="8"/>
      <c r="N64" s="8"/>
      <c r="O64" s="8"/>
      <c r="P64" s="8">
        <v>14</v>
      </c>
      <c r="Q64" s="10">
        <v>1</v>
      </c>
    </row>
    <row r="65" spans="1:17" ht="12.75">
      <c r="A65" s="119">
        <v>55</v>
      </c>
      <c r="B65" s="8" t="s">
        <v>104</v>
      </c>
      <c r="C65" s="8" t="s">
        <v>108</v>
      </c>
      <c r="D65" s="9">
        <v>3</v>
      </c>
      <c r="E65" s="9" t="s">
        <v>30</v>
      </c>
      <c r="F65" s="8">
        <v>206</v>
      </c>
      <c r="G65" s="8"/>
      <c r="H65" s="8"/>
      <c r="I65" s="8"/>
      <c r="J65" s="8"/>
      <c r="K65" s="8"/>
      <c r="L65" s="14">
        <f t="shared" si="0"/>
        <v>206</v>
      </c>
      <c r="M65" s="8"/>
      <c r="N65" s="8"/>
      <c r="O65" s="8"/>
      <c r="P65" s="8">
        <v>27</v>
      </c>
      <c r="Q65" s="10">
        <v>1</v>
      </c>
    </row>
    <row r="66" spans="1:17" ht="12.75">
      <c r="A66" s="118">
        <v>56</v>
      </c>
      <c r="B66" s="8" t="s">
        <v>104</v>
      </c>
      <c r="C66" s="8" t="s">
        <v>109</v>
      </c>
      <c r="D66" s="9">
        <v>2</v>
      </c>
      <c r="E66" s="9" t="s">
        <v>30</v>
      </c>
      <c r="F66" s="8">
        <v>59</v>
      </c>
      <c r="G66" s="8"/>
      <c r="H66" s="8"/>
      <c r="I66" s="8"/>
      <c r="J66" s="8"/>
      <c r="K66" s="8"/>
      <c r="L66" s="14">
        <f t="shared" si="0"/>
        <v>59</v>
      </c>
      <c r="M66" s="8"/>
      <c r="N66" s="8"/>
      <c r="O66" s="8"/>
      <c r="P66" s="8">
        <v>11</v>
      </c>
      <c r="Q66" s="10">
        <v>1</v>
      </c>
    </row>
    <row r="67" spans="1:17" ht="13.5" thickBot="1">
      <c r="A67" s="118">
        <v>57</v>
      </c>
      <c r="B67" s="8" t="s">
        <v>110</v>
      </c>
      <c r="C67" s="17" t="s">
        <v>111</v>
      </c>
      <c r="D67" s="9">
        <v>3</v>
      </c>
      <c r="E67" s="9" t="s">
        <v>30</v>
      </c>
      <c r="F67" s="8">
        <v>124</v>
      </c>
      <c r="G67" s="8"/>
      <c r="H67" s="8"/>
      <c r="I67" s="8"/>
      <c r="J67" s="8"/>
      <c r="K67" s="8"/>
      <c r="L67" s="29">
        <f t="shared" si="0"/>
        <v>124</v>
      </c>
      <c r="M67" s="8"/>
      <c r="N67" s="8"/>
      <c r="O67" s="8"/>
      <c r="P67" s="8">
        <v>20</v>
      </c>
      <c r="Q67" s="10">
        <v>1</v>
      </c>
    </row>
    <row r="68" spans="1:17" ht="12.75">
      <c r="A68" s="162">
        <v>58</v>
      </c>
      <c r="B68" s="11" t="s">
        <v>112</v>
      </c>
      <c r="C68" s="8" t="s">
        <v>113</v>
      </c>
      <c r="D68" s="12">
        <v>2</v>
      </c>
      <c r="E68" s="12" t="s">
        <v>30</v>
      </c>
      <c r="F68" s="11">
        <v>282</v>
      </c>
      <c r="G68" s="11">
        <v>110</v>
      </c>
      <c r="H68" s="11">
        <v>277</v>
      </c>
      <c r="I68" s="11"/>
      <c r="J68" s="11"/>
      <c r="K68" s="11">
        <v>154</v>
      </c>
      <c r="L68" s="23">
        <f t="shared" si="0"/>
        <v>823</v>
      </c>
      <c r="M68" s="11"/>
      <c r="N68" s="11"/>
      <c r="O68" s="11"/>
      <c r="P68" s="11">
        <v>1828</v>
      </c>
      <c r="Q68" s="13">
        <v>1</v>
      </c>
    </row>
    <row r="69" spans="1:17" ht="12.75">
      <c r="A69" s="119">
        <v>59</v>
      </c>
      <c r="B69" s="8" t="s">
        <v>112</v>
      </c>
      <c r="C69" s="8" t="s">
        <v>113</v>
      </c>
      <c r="D69" s="27">
        <v>2</v>
      </c>
      <c r="E69" s="27" t="s">
        <v>161</v>
      </c>
      <c r="F69" s="28">
        <v>2279</v>
      </c>
      <c r="G69" s="28">
        <v>252</v>
      </c>
      <c r="H69" s="28">
        <v>61</v>
      </c>
      <c r="I69" s="28"/>
      <c r="J69" s="28"/>
      <c r="K69" s="28">
        <v>179</v>
      </c>
      <c r="L69" s="14">
        <f t="shared" si="0"/>
        <v>2771</v>
      </c>
      <c r="M69" s="28"/>
      <c r="N69" s="28"/>
      <c r="O69" s="28"/>
      <c r="P69" s="28"/>
      <c r="Q69" s="10"/>
    </row>
    <row r="70" spans="1:17" ht="12.75">
      <c r="A70" s="119">
        <v>60</v>
      </c>
      <c r="B70" s="8" t="s">
        <v>114</v>
      </c>
      <c r="C70" s="8" t="s">
        <v>113</v>
      </c>
      <c r="D70" s="15">
        <v>2</v>
      </c>
      <c r="E70" s="15" t="s">
        <v>30</v>
      </c>
      <c r="F70" s="14">
        <v>802.9</v>
      </c>
      <c r="G70" s="14">
        <v>567.64</v>
      </c>
      <c r="H70" s="14"/>
      <c r="I70" s="14"/>
      <c r="J70" s="14">
        <v>69.3</v>
      </c>
      <c r="K70" s="14">
        <v>701</v>
      </c>
      <c r="L70" s="14">
        <f t="shared" si="0"/>
        <v>2140.84</v>
      </c>
      <c r="M70" s="14"/>
      <c r="N70" s="14"/>
      <c r="O70" s="14"/>
      <c r="P70" s="14">
        <v>1177</v>
      </c>
      <c r="Q70" s="10">
        <v>1</v>
      </c>
    </row>
    <row r="71" spans="1:17" ht="12.75">
      <c r="A71" s="119">
        <v>61</v>
      </c>
      <c r="B71" s="8" t="s">
        <v>114</v>
      </c>
      <c r="C71" s="8" t="s">
        <v>113</v>
      </c>
      <c r="D71" s="15">
        <v>2</v>
      </c>
      <c r="E71" s="15" t="s">
        <v>161</v>
      </c>
      <c r="F71" s="14"/>
      <c r="G71" s="14"/>
      <c r="H71" s="14"/>
      <c r="I71" s="14"/>
      <c r="J71" s="14"/>
      <c r="K71" s="14">
        <v>2042</v>
      </c>
      <c r="L71" s="14">
        <f t="shared" si="0"/>
        <v>2042</v>
      </c>
      <c r="M71" s="14"/>
      <c r="N71" s="14"/>
      <c r="O71" s="14"/>
      <c r="P71" s="14"/>
      <c r="Q71" s="10"/>
    </row>
    <row r="72" spans="1:17" ht="12.75">
      <c r="A72" s="119">
        <v>62</v>
      </c>
      <c r="B72" s="8" t="s">
        <v>115</v>
      </c>
      <c r="C72" s="8" t="s">
        <v>113</v>
      </c>
      <c r="D72" s="15">
        <v>1</v>
      </c>
      <c r="E72" s="15" t="s">
        <v>30</v>
      </c>
      <c r="F72" s="14">
        <v>70.1</v>
      </c>
      <c r="G72" s="14">
        <v>353.14</v>
      </c>
      <c r="H72" s="14">
        <v>191.47</v>
      </c>
      <c r="I72" s="14"/>
      <c r="J72" s="14"/>
      <c r="K72" s="14">
        <v>20</v>
      </c>
      <c r="L72" s="14">
        <f t="shared" si="0"/>
        <v>634.71</v>
      </c>
      <c r="M72" s="14"/>
      <c r="N72" s="14"/>
      <c r="O72" s="14"/>
      <c r="P72" s="14">
        <v>420</v>
      </c>
      <c r="Q72" s="10">
        <v>1</v>
      </c>
    </row>
    <row r="73" spans="1:17" ht="12.75">
      <c r="A73" s="119">
        <v>63</v>
      </c>
      <c r="B73" s="8" t="s">
        <v>116</v>
      </c>
      <c r="C73" s="8" t="s">
        <v>113</v>
      </c>
      <c r="D73" s="15">
        <v>3</v>
      </c>
      <c r="E73" s="15" t="s">
        <v>30</v>
      </c>
      <c r="F73" s="14">
        <v>1497</v>
      </c>
      <c r="G73" s="14">
        <v>1833</v>
      </c>
      <c r="H73" s="14">
        <v>24</v>
      </c>
      <c r="I73" s="14">
        <v>63.4</v>
      </c>
      <c r="J73" s="14"/>
      <c r="K73" s="14">
        <v>557</v>
      </c>
      <c r="L73" s="14">
        <f t="shared" si="0"/>
        <v>3974.4</v>
      </c>
      <c r="M73" s="14"/>
      <c r="N73" s="14"/>
      <c r="O73" s="14"/>
      <c r="P73" s="14">
        <v>3103</v>
      </c>
      <c r="Q73" s="10">
        <v>1</v>
      </c>
    </row>
    <row r="74" spans="1:17" ht="12.75">
      <c r="A74" s="119">
        <v>64</v>
      </c>
      <c r="B74" s="8" t="s">
        <v>447</v>
      </c>
      <c r="C74" s="8" t="s">
        <v>113</v>
      </c>
      <c r="D74" s="15">
        <v>3</v>
      </c>
      <c r="E74" s="15" t="s">
        <v>161</v>
      </c>
      <c r="F74" s="14">
        <v>158</v>
      </c>
      <c r="G74" s="14">
        <v>331</v>
      </c>
      <c r="H74" s="14"/>
      <c r="I74" s="14"/>
      <c r="J74" s="14"/>
      <c r="K74" s="14">
        <v>38</v>
      </c>
      <c r="L74" s="14">
        <f t="shared" si="0"/>
        <v>527</v>
      </c>
      <c r="M74" s="14"/>
      <c r="N74" s="14"/>
      <c r="O74" s="14"/>
      <c r="P74" s="14"/>
      <c r="Q74" s="10"/>
    </row>
    <row r="75" spans="1:17" ht="12.75">
      <c r="A75" s="118">
        <v>65</v>
      </c>
      <c r="B75" s="8" t="s">
        <v>117</v>
      </c>
      <c r="C75" s="8" t="s">
        <v>113</v>
      </c>
      <c r="D75" s="15">
        <v>2</v>
      </c>
      <c r="E75" s="15" t="s">
        <v>30</v>
      </c>
      <c r="F75" s="14">
        <v>708.8</v>
      </c>
      <c r="G75" s="14"/>
      <c r="H75" s="14"/>
      <c r="I75" s="14">
        <v>170.44</v>
      </c>
      <c r="J75" s="14">
        <v>160.58</v>
      </c>
      <c r="K75" s="14">
        <v>2827.33</v>
      </c>
      <c r="L75" s="14">
        <f t="shared" si="0"/>
        <v>3867.1499999999996</v>
      </c>
      <c r="M75" s="14"/>
      <c r="N75" s="14"/>
      <c r="O75" s="14"/>
      <c r="P75" s="14">
        <v>173</v>
      </c>
      <c r="Q75" s="10">
        <v>1</v>
      </c>
    </row>
    <row r="76" spans="1:17" ht="12.75">
      <c r="A76" s="119">
        <v>66</v>
      </c>
      <c r="B76" s="8" t="s">
        <v>117</v>
      </c>
      <c r="C76" s="8" t="s">
        <v>113</v>
      </c>
      <c r="D76" s="15">
        <v>2</v>
      </c>
      <c r="E76" s="15" t="s">
        <v>161</v>
      </c>
      <c r="F76" s="14"/>
      <c r="G76" s="14"/>
      <c r="H76" s="14"/>
      <c r="I76" s="14"/>
      <c r="J76" s="14"/>
      <c r="K76" s="14"/>
      <c r="L76" s="14">
        <f t="shared" si="0"/>
        <v>0</v>
      </c>
      <c r="M76" s="14"/>
      <c r="N76" s="14"/>
      <c r="O76" s="14">
        <v>326</v>
      </c>
      <c r="P76" s="14"/>
      <c r="Q76" s="10"/>
    </row>
    <row r="77" spans="1:17" ht="12.75">
      <c r="A77" s="119">
        <v>67</v>
      </c>
      <c r="B77" s="8" t="s">
        <v>118</v>
      </c>
      <c r="C77" s="8" t="s">
        <v>113</v>
      </c>
      <c r="D77" s="15">
        <v>2</v>
      </c>
      <c r="E77" s="15" t="s">
        <v>30</v>
      </c>
      <c r="F77" s="14"/>
      <c r="G77" s="14"/>
      <c r="H77" s="14"/>
      <c r="I77" s="14"/>
      <c r="J77" s="14"/>
      <c r="K77" s="14"/>
      <c r="L77" s="14">
        <f aca="true" t="shared" si="1" ref="L77:L145">SUM(F77:K77)</f>
        <v>0</v>
      </c>
      <c r="M77" s="14"/>
      <c r="N77" s="14"/>
      <c r="O77" s="14"/>
      <c r="P77" s="14">
        <v>967</v>
      </c>
      <c r="Q77" s="10">
        <v>1</v>
      </c>
    </row>
    <row r="78" spans="1:17" ht="12.75">
      <c r="A78" s="118">
        <v>68</v>
      </c>
      <c r="B78" s="14" t="s">
        <v>119</v>
      </c>
      <c r="C78" s="8" t="s">
        <v>113</v>
      </c>
      <c r="D78" s="15">
        <v>2</v>
      </c>
      <c r="E78" s="15" t="s">
        <v>30</v>
      </c>
      <c r="F78" s="14"/>
      <c r="G78" s="14"/>
      <c r="H78" s="14"/>
      <c r="I78" s="14"/>
      <c r="J78" s="14"/>
      <c r="K78" s="14"/>
      <c r="L78" s="14">
        <f t="shared" si="1"/>
        <v>0</v>
      </c>
      <c r="M78" s="14"/>
      <c r="N78" s="14"/>
      <c r="O78" s="14"/>
      <c r="P78" s="14">
        <v>605</v>
      </c>
      <c r="Q78" s="16">
        <v>1</v>
      </c>
    </row>
    <row r="79" spans="1:17" ht="12.75">
      <c r="A79" s="119">
        <v>69</v>
      </c>
      <c r="B79" s="8" t="s">
        <v>120</v>
      </c>
      <c r="C79" s="8" t="s">
        <v>121</v>
      </c>
      <c r="D79" s="9">
        <v>2</v>
      </c>
      <c r="E79" s="9" t="s">
        <v>30</v>
      </c>
      <c r="F79" s="8">
        <v>970.2</v>
      </c>
      <c r="G79" s="8">
        <v>739.8</v>
      </c>
      <c r="H79" s="8"/>
      <c r="I79" s="8">
        <v>269.8</v>
      </c>
      <c r="J79" s="8">
        <v>460.1</v>
      </c>
      <c r="K79" s="8">
        <v>1286</v>
      </c>
      <c r="L79" s="14">
        <f t="shared" si="1"/>
        <v>3725.9</v>
      </c>
      <c r="M79" s="8"/>
      <c r="N79" s="8"/>
      <c r="O79" s="8">
        <v>87.51</v>
      </c>
      <c r="P79" s="8">
        <v>1255</v>
      </c>
      <c r="Q79" s="10">
        <v>1</v>
      </c>
    </row>
    <row r="80" spans="1:17" ht="12.75">
      <c r="A80" s="119">
        <v>70</v>
      </c>
      <c r="B80" s="8" t="s">
        <v>122</v>
      </c>
      <c r="C80" s="8" t="s">
        <v>123</v>
      </c>
      <c r="D80" s="15">
        <v>2</v>
      </c>
      <c r="E80" s="15" t="s">
        <v>30</v>
      </c>
      <c r="F80" s="14">
        <v>1318.9</v>
      </c>
      <c r="G80" s="14">
        <v>1010.5</v>
      </c>
      <c r="H80" s="14">
        <v>470.6</v>
      </c>
      <c r="I80" s="14"/>
      <c r="J80" s="14"/>
      <c r="K80" s="14">
        <v>1183</v>
      </c>
      <c r="L80" s="14">
        <f t="shared" si="1"/>
        <v>3983</v>
      </c>
      <c r="M80" s="14"/>
      <c r="N80" s="14">
        <v>87.4</v>
      </c>
      <c r="O80" s="14"/>
      <c r="P80" s="14">
        <v>988</v>
      </c>
      <c r="Q80" s="10">
        <v>1</v>
      </c>
    </row>
    <row r="81" spans="1:17" ht="12.75">
      <c r="A81" s="118">
        <v>71</v>
      </c>
      <c r="B81" s="14" t="s">
        <v>122</v>
      </c>
      <c r="C81" s="8" t="s">
        <v>124</v>
      </c>
      <c r="D81" s="15">
        <v>1</v>
      </c>
      <c r="E81" s="15" t="s">
        <v>30</v>
      </c>
      <c r="F81" s="14">
        <v>1637.52</v>
      </c>
      <c r="G81" s="14">
        <v>2006.25</v>
      </c>
      <c r="H81" s="14"/>
      <c r="I81" s="14">
        <v>22</v>
      </c>
      <c r="J81" s="14">
        <v>438.64</v>
      </c>
      <c r="K81" s="14">
        <v>3444</v>
      </c>
      <c r="L81" s="14">
        <f t="shared" si="1"/>
        <v>7548.41</v>
      </c>
      <c r="M81" s="14"/>
      <c r="N81" s="14"/>
      <c r="O81" s="14">
        <v>1020.97</v>
      </c>
      <c r="P81" s="14">
        <v>859</v>
      </c>
      <c r="Q81" s="10">
        <v>1</v>
      </c>
    </row>
    <row r="82" spans="1:17" ht="12.75">
      <c r="A82" s="119">
        <v>72</v>
      </c>
      <c r="B82" s="8" t="s">
        <v>122</v>
      </c>
      <c r="C82" s="8" t="s">
        <v>125</v>
      </c>
      <c r="D82" s="9">
        <v>2</v>
      </c>
      <c r="E82" s="9" t="s">
        <v>30</v>
      </c>
      <c r="F82" s="8">
        <v>1270.58</v>
      </c>
      <c r="G82" s="8">
        <v>923.01</v>
      </c>
      <c r="H82" s="8"/>
      <c r="I82" s="8">
        <v>122.65</v>
      </c>
      <c r="J82" s="8">
        <v>447.3</v>
      </c>
      <c r="K82" s="8">
        <v>1183</v>
      </c>
      <c r="L82" s="14">
        <f t="shared" si="1"/>
        <v>3946.5400000000004</v>
      </c>
      <c r="M82" s="8">
        <v>304.01</v>
      </c>
      <c r="N82" s="8">
        <v>230.48</v>
      </c>
      <c r="O82" s="8"/>
      <c r="P82" s="8">
        <v>1358</v>
      </c>
      <c r="Q82" s="10">
        <v>1</v>
      </c>
    </row>
    <row r="83" spans="1:17" ht="13.5" thickBot="1">
      <c r="A83" s="121">
        <v>73</v>
      </c>
      <c r="B83" s="17" t="s">
        <v>126</v>
      </c>
      <c r="C83" s="17" t="s">
        <v>127</v>
      </c>
      <c r="D83" s="18">
        <v>1</v>
      </c>
      <c r="E83" s="18" t="s">
        <v>30</v>
      </c>
      <c r="F83" s="17">
        <v>59.3</v>
      </c>
      <c r="G83" s="17">
        <v>20.4</v>
      </c>
      <c r="H83" s="17"/>
      <c r="I83" s="17"/>
      <c r="J83" s="17"/>
      <c r="K83" s="17">
        <v>18</v>
      </c>
      <c r="L83" s="29">
        <f t="shared" si="1"/>
        <v>97.69999999999999</v>
      </c>
      <c r="M83" s="17"/>
      <c r="N83" s="17"/>
      <c r="O83" s="17"/>
      <c r="P83" s="17">
        <v>209</v>
      </c>
      <c r="Q83" s="19">
        <v>1</v>
      </c>
    </row>
    <row r="84" spans="1:17" ht="12.75">
      <c r="A84" s="118">
        <v>74</v>
      </c>
      <c r="B84" s="8" t="s">
        <v>128</v>
      </c>
      <c r="C84" s="8" t="s">
        <v>129</v>
      </c>
      <c r="D84" s="9">
        <v>2</v>
      </c>
      <c r="E84" s="9" t="s">
        <v>30</v>
      </c>
      <c r="F84" s="8">
        <v>2510</v>
      </c>
      <c r="G84" s="8">
        <v>1474</v>
      </c>
      <c r="H84" s="8"/>
      <c r="I84" s="8">
        <v>646</v>
      </c>
      <c r="J84" s="8">
        <v>725</v>
      </c>
      <c r="K84" s="8">
        <v>296</v>
      </c>
      <c r="L84" s="23">
        <f t="shared" si="1"/>
        <v>5651</v>
      </c>
      <c r="M84" s="8"/>
      <c r="N84" s="8">
        <v>77</v>
      </c>
      <c r="O84" s="8">
        <v>241</v>
      </c>
      <c r="P84" s="8">
        <v>3432</v>
      </c>
      <c r="Q84" s="10">
        <v>1</v>
      </c>
    </row>
    <row r="85" spans="1:17" ht="12.75">
      <c r="A85" s="119">
        <v>75</v>
      </c>
      <c r="B85" s="8" t="s">
        <v>130</v>
      </c>
      <c r="C85" s="8" t="s">
        <v>131</v>
      </c>
      <c r="D85" s="9">
        <v>1</v>
      </c>
      <c r="E85" s="9" t="s">
        <v>30</v>
      </c>
      <c r="F85" s="8">
        <v>386</v>
      </c>
      <c r="G85" s="8">
        <v>380</v>
      </c>
      <c r="H85" s="8"/>
      <c r="I85" s="8">
        <v>5</v>
      </c>
      <c r="J85" s="8"/>
      <c r="K85" s="8">
        <v>130</v>
      </c>
      <c r="L85" s="14">
        <f t="shared" si="1"/>
        <v>901</v>
      </c>
      <c r="M85" s="14"/>
      <c r="N85" s="14"/>
      <c r="O85" s="8">
        <v>31</v>
      </c>
      <c r="P85" s="8">
        <v>524</v>
      </c>
      <c r="Q85" s="10">
        <v>1</v>
      </c>
    </row>
    <row r="86" spans="1:17" ht="12.75">
      <c r="A86" s="119">
        <v>76</v>
      </c>
      <c r="B86" s="14" t="s">
        <v>130</v>
      </c>
      <c r="C86" s="14" t="s">
        <v>552</v>
      </c>
      <c r="D86" s="15">
        <v>3</v>
      </c>
      <c r="E86" s="15" t="s">
        <v>30</v>
      </c>
      <c r="F86" s="14">
        <v>1047</v>
      </c>
      <c r="G86" s="14">
        <v>238</v>
      </c>
      <c r="H86" s="14"/>
      <c r="I86" s="14">
        <v>48</v>
      </c>
      <c r="J86" s="14"/>
      <c r="K86" s="14">
        <v>121</v>
      </c>
      <c r="L86" s="14">
        <f t="shared" si="1"/>
        <v>1454</v>
      </c>
      <c r="M86" s="14">
        <v>2987</v>
      </c>
      <c r="N86" s="14"/>
      <c r="O86" s="14"/>
      <c r="P86" s="14">
        <v>1856</v>
      </c>
      <c r="Q86" s="16">
        <v>1</v>
      </c>
    </row>
    <row r="87" spans="1:17" ht="12.75">
      <c r="A87" s="118">
        <v>77</v>
      </c>
      <c r="B87" s="24" t="s">
        <v>410</v>
      </c>
      <c r="C87" s="24" t="s">
        <v>132</v>
      </c>
      <c r="D87" s="25">
        <v>1</v>
      </c>
      <c r="E87" s="25" t="s">
        <v>30</v>
      </c>
      <c r="F87" s="24">
        <v>1126</v>
      </c>
      <c r="G87" s="24"/>
      <c r="H87" s="24"/>
      <c r="I87" s="24">
        <v>203</v>
      </c>
      <c r="J87" s="24">
        <v>18</v>
      </c>
      <c r="K87" s="24"/>
      <c r="L87" s="14">
        <f t="shared" si="1"/>
        <v>1347</v>
      </c>
      <c r="M87" s="24"/>
      <c r="N87" s="24">
        <v>652</v>
      </c>
      <c r="O87" s="24"/>
      <c r="P87" s="24">
        <v>1063</v>
      </c>
      <c r="Q87" s="99">
        <v>1</v>
      </c>
    </row>
    <row r="88" spans="1:17" ht="13.5" thickBot="1">
      <c r="A88" s="118">
        <v>78</v>
      </c>
      <c r="B88" s="17" t="s">
        <v>412</v>
      </c>
      <c r="C88" s="17" t="s">
        <v>411</v>
      </c>
      <c r="D88" s="18"/>
      <c r="E88" s="18" t="s">
        <v>161</v>
      </c>
      <c r="F88" s="17"/>
      <c r="G88" s="17"/>
      <c r="H88" s="17"/>
      <c r="I88" s="17"/>
      <c r="J88" s="17"/>
      <c r="K88" s="17">
        <v>1891</v>
      </c>
      <c r="L88" s="29">
        <f t="shared" si="1"/>
        <v>1891</v>
      </c>
      <c r="M88" s="17"/>
      <c r="N88" s="17"/>
      <c r="O88" s="17"/>
      <c r="P88" s="17"/>
      <c r="Q88" s="19">
        <v>1</v>
      </c>
    </row>
    <row r="89" spans="1:17" ht="12.75">
      <c r="A89" s="162">
        <v>79</v>
      </c>
      <c r="B89" s="8" t="s">
        <v>133</v>
      </c>
      <c r="C89" s="8" t="s">
        <v>134</v>
      </c>
      <c r="D89" s="9">
        <v>1</v>
      </c>
      <c r="E89" s="9" t="s">
        <v>30</v>
      </c>
      <c r="F89" s="8">
        <v>468</v>
      </c>
      <c r="G89" s="8">
        <v>361</v>
      </c>
      <c r="H89" s="8"/>
      <c r="I89" s="8">
        <v>613</v>
      </c>
      <c r="J89" s="8">
        <v>164</v>
      </c>
      <c r="K89" s="8">
        <v>125</v>
      </c>
      <c r="L89" s="11">
        <f>SUM(F89:K89)</f>
        <v>1731</v>
      </c>
      <c r="M89" s="8"/>
      <c r="N89" s="8"/>
      <c r="O89" s="8"/>
      <c r="P89" s="8">
        <v>998</v>
      </c>
      <c r="Q89" s="10">
        <v>1</v>
      </c>
    </row>
    <row r="90" spans="1:17" ht="12.75">
      <c r="A90" s="118">
        <v>80</v>
      </c>
      <c r="B90" s="28" t="s">
        <v>480</v>
      </c>
      <c r="C90" s="8" t="s">
        <v>134</v>
      </c>
      <c r="D90" s="27">
        <v>1</v>
      </c>
      <c r="E90" s="27" t="s">
        <v>161</v>
      </c>
      <c r="F90" s="28"/>
      <c r="G90" s="28"/>
      <c r="H90" s="28"/>
      <c r="I90" s="28"/>
      <c r="J90" s="28"/>
      <c r="K90" s="28">
        <v>169</v>
      </c>
      <c r="L90" s="28">
        <f>SUM(F90:K90)</f>
        <v>169</v>
      </c>
      <c r="M90" s="28"/>
      <c r="N90" s="28"/>
      <c r="O90" s="28"/>
      <c r="P90" s="28"/>
      <c r="Q90" s="26"/>
    </row>
    <row r="91" spans="1:17" ht="13.5" thickBot="1">
      <c r="A91" s="118">
        <v>81</v>
      </c>
      <c r="B91" s="17" t="s">
        <v>135</v>
      </c>
      <c r="C91" s="17" t="s">
        <v>136</v>
      </c>
      <c r="D91" s="18">
        <v>1</v>
      </c>
      <c r="E91" s="18" t="s">
        <v>30</v>
      </c>
      <c r="F91" s="17">
        <v>751</v>
      </c>
      <c r="G91" s="17">
        <v>304</v>
      </c>
      <c r="H91" s="17"/>
      <c r="I91" s="17">
        <v>14</v>
      </c>
      <c r="J91" s="17">
        <v>99</v>
      </c>
      <c r="K91" s="17">
        <v>95</v>
      </c>
      <c r="L91" s="17">
        <f t="shared" si="1"/>
        <v>1263</v>
      </c>
      <c r="M91" s="17"/>
      <c r="N91" s="17"/>
      <c r="O91" s="17"/>
      <c r="P91" s="17">
        <v>569</v>
      </c>
      <c r="Q91" s="19">
        <v>1</v>
      </c>
    </row>
    <row r="92" spans="1:17" ht="13.5" thickBot="1">
      <c r="A92" s="162">
        <v>82</v>
      </c>
      <c r="B92" s="8" t="s">
        <v>137</v>
      </c>
      <c r="C92" s="8" t="s">
        <v>138</v>
      </c>
      <c r="D92" s="9">
        <v>3</v>
      </c>
      <c r="E92" s="9" t="s">
        <v>30</v>
      </c>
      <c r="F92" s="8">
        <v>4010</v>
      </c>
      <c r="G92" s="8">
        <v>4138</v>
      </c>
      <c r="H92" s="8"/>
      <c r="I92" s="8">
        <v>1341</v>
      </c>
      <c r="J92" s="8">
        <v>737</v>
      </c>
      <c r="K92" s="8">
        <v>901</v>
      </c>
      <c r="L92" s="11">
        <f t="shared" si="1"/>
        <v>11127</v>
      </c>
      <c r="M92" s="8">
        <v>2633</v>
      </c>
      <c r="N92" s="8">
        <v>4695</v>
      </c>
      <c r="O92" s="8">
        <v>148</v>
      </c>
      <c r="P92" s="8">
        <v>9915</v>
      </c>
      <c r="Q92" s="10">
        <v>1</v>
      </c>
    </row>
    <row r="93" spans="1:17" ht="12.75">
      <c r="A93" s="118">
        <v>83</v>
      </c>
      <c r="B93" s="8" t="s">
        <v>486</v>
      </c>
      <c r="C93" s="8" t="s">
        <v>138</v>
      </c>
      <c r="D93" s="9">
        <v>3</v>
      </c>
      <c r="E93" s="9" t="s">
        <v>235</v>
      </c>
      <c r="F93" s="8"/>
      <c r="G93" s="8"/>
      <c r="H93" s="8"/>
      <c r="I93" s="8"/>
      <c r="J93" s="8"/>
      <c r="K93" s="8">
        <v>1532</v>
      </c>
      <c r="L93" s="11">
        <f t="shared" si="1"/>
        <v>1532</v>
      </c>
      <c r="M93" s="8"/>
      <c r="N93" s="8"/>
      <c r="O93" s="163" t="s">
        <v>479</v>
      </c>
      <c r="P93" s="8"/>
      <c r="Q93" s="10"/>
    </row>
    <row r="94" spans="1:17" ht="12.75">
      <c r="A94" s="119">
        <v>84</v>
      </c>
      <c r="B94" s="8" t="s">
        <v>137</v>
      </c>
      <c r="C94" s="8" t="s">
        <v>139</v>
      </c>
      <c r="D94" s="9">
        <v>1</v>
      </c>
      <c r="E94" s="9" t="s">
        <v>30</v>
      </c>
      <c r="F94" s="8"/>
      <c r="G94" s="8">
        <v>53</v>
      </c>
      <c r="H94" s="8"/>
      <c r="I94" s="8"/>
      <c r="J94" s="8"/>
      <c r="K94" s="8">
        <v>4</v>
      </c>
      <c r="L94" s="14">
        <f t="shared" si="1"/>
        <v>57</v>
      </c>
      <c r="M94" s="14">
        <v>521</v>
      </c>
      <c r="N94" s="14">
        <v>579</v>
      </c>
      <c r="O94" s="8">
        <v>53</v>
      </c>
      <c r="P94" s="8">
        <v>57</v>
      </c>
      <c r="Q94" s="10">
        <v>1</v>
      </c>
    </row>
    <row r="95" spans="1:17" ht="12.75">
      <c r="A95" s="119">
        <v>85</v>
      </c>
      <c r="B95" s="8" t="s">
        <v>137</v>
      </c>
      <c r="C95" s="8" t="s">
        <v>140</v>
      </c>
      <c r="D95" s="9">
        <v>1</v>
      </c>
      <c r="E95" s="9" t="s">
        <v>30</v>
      </c>
      <c r="F95" s="8">
        <v>33</v>
      </c>
      <c r="G95" s="8">
        <v>46</v>
      </c>
      <c r="H95" s="8"/>
      <c r="I95" s="8">
        <v>19</v>
      </c>
      <c r="J95" s="8"/>
      <c r="K95" s="8">
        <v>39</v>
      </c>
      <c r="L95" s="14">
        <f t="shared" si="1"/>
        <v>137</v>
      </c>
      <c r="M95" s="14">
        <v>779</v>
      </c>
      <c r="N95" s="14">
        <v>749</v>
      </c>
      <c r="O95" s="8">
        <v>605</v>
      </c>
      <c r="P95" s="8">
        <v>612</v>
      </c>
      <c r="Q95" s="10">
        <v>1</v>
      </c>
    </row>
    <row r="96" spans="1:17" ht="12.75">
      <c r="A96" s="118">
        <v>86</v>
      </c>
      <c r="B96" s="8" t="s">
        <v>141</v>
      </c>
      <c r="C96" s="8" t="s">
        <v>142</v>
      </c>
      <c r="D96" s="9">
        <v>2</v>
      </c>
      <c r="E96" s="9" t="s">
        <v>30</v>
      </c>
      <c r="F96" s="8"/>
      <c r="G96" s="8"/>
      <c r="H96" s="8"/>
      <c r="I96" s="8"/>
      <c r="J96" s="8"/>
      <c r="K96" s="8"/>
      <c r="L96" s="14">
        <f t="shared" si="1"/>
        <v>0</v>
      </c>
      <c r="M96" s="14"/>
      <c r="N96" s="14">
        <v>460</v>
      </c>
      <c r="O96" s="8"/>
      <c r="P96" s="8"/>
      <c r="Q96" s="10">
        <v>1</v>
      </c>
    </row>
    <row r="97" spans="1:17" ht="12.75">
      <c r="A97" s="119">
        <v>87</v>
      </c>
      <c r="B97" s="8" t="s">
        <v>143</v>
      </c>
      <c r="C97" s="8" t="s">
        <v>144</v>
      </c>
      <c r="D97" s="9">
        <v>2</v>
      </c>
      <c r="E97" s="9" t="s">
        <v>30</v>
      </c>
      <c r="F97" s="8"/>
      <c r="G97" s="8"/>
      <c r="H97" s="8"/>
      <c r="I97" s="8"/>
      <c r="J97" s="8"/>
      <c r="K97" s="8"/>
      <c r="L97" s="14">
        <f t="shared" si="1"/>
        <v>0</v>
      </c>
      <c r="M97" s="14"/>
      <c r="N97" s="14">
        <v>1286</v>
      </c>
      <c r="O97" s="8"/>
      <c r="P97" s="8"/>
      <c r="Q97" s="10">
        <v>1</v>
      </c>
    </row>
    <row r="98" spans="1:17" ht="13.5" thickBot="1">
      <c r="A98" s="120">
        <v>88</v>
      </c>
      <c r="B98" s="17" t="s">
        <v>145</v>
      </c>
      <c r="C98" s="17" t="s">
        <v>146</v>
      </c>
      <c r="D98" s="18">
        <v>2</v>
      </c>
      <c r="E98" s="18" t="s">
        <v>30</v>
      </c>
      <c r="F98" s="17"/>
      <c r="G98" s="17"/>
      <c r="H98" s="17"/>
      <c r="I98" s="17"/>
      <c r="J98" s="17"/>
      <c r="K98" s="17"/>
      <c r="L98" s="29">
        <f t="shared" si="1"/>
        <v>0</v>
      </c>
      <c r="M98" s="17"/>
      <c r="N98" s="17">
        <v>343</v>
      </c>
      <c r="O98" s="17"/>
      <c r="P98" s="17"/>
      <c r="Q98" s="19">
        <v>1</v>
      </c>
    </row>
    <row r="99" spans="1:17" ht="13.5" thickBot="1">
      <c r="A99" s="117">
        <v>89</v>
      </c>
      <c r="B99" s="29" t="s">
        <v>454</v>
      </c>
      <c r="C99" s="8" t="s">
        <v>459</v>
      </c>
      <c r="D99" s="9">
        <v>1</v>
      </c>
      <c r="E99" s="9" t="s">
        <v>30</v>
      </c>
      <c r="F99" s="8">
        <v>2536</v>
      </c>
      <c r="G99" s="8">
        <v>1519</v>
      </c>
      <c r="H99" s="8"/>
      <c r="I99" s="8">
        <v>252</v>
      </c>
      <c r="J99" s="8">
        <v>654</v>
      </c>
      <c r="K99" s="8">
        <v>754</v>
      </c>
      <c r="L99" s="5">
        <f t="shared" si="1"/>
        <v>5715</v>
      </c>
      <c r="M99" s="8"/>
      <c r="N99" s="8">
        <v>678</v>
      </c>
      <c r="O99" s="163" t="s">
        <v>479</v>
      </c>
      <c r="P99" s="8">
        <v>4429</v>
      </c>
      <c r="Q99" s="30">
        <v>1</v>
      </c>
    </row>
    <row r="100" spans="1:17" ht="12.75">
      <c r="A100" s="162">
        <v>90</v>
      </c>
      <c r="B100" s="8" t="s">
        <v>147</v>
      </c>
      <c r="C100" s="11" t="s">
        <v>471</v>
      </c>
      <c r="D100" s="12">
        <v>1</v>
      </c>
      <c r="E100" s="12" t="s">
        <v>30</v>
      </c>
      <c r="F100" s="122">
        <v>119</v>
      </c>
      <c r="G100" s="122"/>
      <c r="H100" s="122"/>
      <c r="I100" s="122">
        <v>650</v>
      </c>
      <c r="J100" s="122"/>
      <c r="K100" s="122">
        <v>210</v>
      </c>
      <c r="L100" s="23">
        <f t="shared" si="1"/>
        <v>979</v>
      </c>
      <c r="M100" s="122">
        <v>88</v>
      </c>
      <c r="N100" s="122">
        <v>397</v>
      </c>
      <c r="O100" s="122"/>
      <c r="P100" s="122">
        <v>596</v>
      </c>
      <c r="Q100" s="123">
        <v>1</v>
      </c>
    </row>
    <row r="101" spans="1:17" ht="12.75">
      <c r="A101" s="119">
        <v>91</v>
      </c>
      <c r="B101" s="8" t="s">
        <v>148</v>
      </c>
      <c r="C101" s="8" t="s">
        <v>472</v>
      </c>
      <c r="D101" s="9">
        <v>2</v>
      </c>
      <c r="E101" s="9" t="s">
        <v>30</v>
      </c>
      <c r="F101" s="8">
        <v>2034</v>
      </c>
      <c r="G101" s="8">
        <v>467.4</v>
      </c>
      <c r="H101" s="8">
        <v>25</v>
      </c>
      <c r="I101" s="8">
        <v>882.2</v>
      </c>
      <c r="J101" s="8">
        <v>142</v>
      </c>
      <c r="K101" s="8">
        <v>394</v>
      </c>
      <c r="L101" s="14">
        <f>SUM(F101:K101)</f>
        <v>3944.6000000000004</v>
      </c>
      <c r="M101" s="8"/>
      <c r="N101" s="8">
        <v>473.5</v>
      </c>
      <c r="O101" s="8">
        <f>715.5+577+148+161</f>
        <v>1601.5</v>
      </c>
      <c r="P101" s="8">
        <v>1494.2</v>
      </c>
      <c r="Q101" s="10">
        <v>1</v>
      </c>
    </row>
    <row r="102" spans="1:17" ht="12.75">
      <c r="A102" s="118">
        <v>92</v>
      </c>
      <c r="B102" s="8" t="s">
        <v>149</v>
      </c>
      <c r="C102" s="8" t="s">
        <v>150</v>
      </c>
      <c r="D102" s="9">
        <v>3</v>
      </c>
      <c r="E102" s="9" t="s">
        <v>30</v>
      </c>
      <c r="F102" s="8"/>
      <c r="G102" s="8"/>
      <c r="H102" s="8"/>
      <c r="I102" s="8"/>
      <c r="J102" s="8"/>
      <c r="K102" s="8"/>
      <c r="L102" s="14">
        <f t="shared" si="1"/>
        <v>0</v>
      </c>
      <c r="M102" s="8">
        <v>470</v>
      </c>
      <c r="N102" s="8">
        <v>3875</v>
      </c>
      <c r="O102" s="8"/>
      <c r="P102" s="8">
        <v>1290</v>
      </c>
      <c r="Q102" s="10">
        <v>1</v>
      </c>
    </row>
    <row r="103" spans="1:17" ht="12.75">
      <c r="A103" s="119">
        <v>93</v>
      </c>
      <c r="B103" s="8" t="s">
        <v>148</v>
      </c>
      <c r="C103" s="8" t="s">
        <v>151</v>
      </c>
      <c r="D103" s="9">
        <v>1</v>
      </c>
      <c r="E103" s="9" t="s">
        <v>30</v>
      </c>
      <c r="F103" s="8"/>
      <c r="G103" s="8"/>
      <c r="H103" s="8"/>
      <c r="I103" s="8"/>
      <c r="J103" s="8"/>
      <c r="K103" s="8"/>
      <c r="L103" s="14">
        <f t="shared" si="1"/>
        <v>0</v>
      </c>
      <c r="M103" s="8"/>
      <c r="N103" s="8">
        <v>3875</v>
      </c>
      <c r="O103" s="8"/>
      <c r="P103" s="8">
        <v>1290</v>
      </c>
      <c r="Q103" s="10">
        <v>1</v>
      </c>
    </row>
    <row r="104" spans="1:17" ht="12.75">
      <c r="A104" s="119">
        <v>94</v>
      </c>
      <c r="B104" s="8" t="s">
        <v>152</v>
      </c>
      <c r="C104" s="8" t="s">
        <v>153</v>
      </c>
      <c r="D104" s="9">
        <v>3</v>
      </c>
      <c r="E104" s="9" t="s">
        <v>30</v>
      </c>
      <c r="F104" s="8"/>
      <c r="G104" s="8"/>
      <c r="H104" s="8"/>
      <c r="I104" s="8"/>
      <c r="J104" s="8"/>
      <c r="K104" s="8"/>
      <c r="L104" s="14">
        <f t="shared" si="1"/>
        <v>0</v>
      </c>
      <c r="M104" s="8">
        <v>409</v>
      </c>
      <c r="N104" s="8"/>
      <c r="O104" s="8"/>
      <c r="P104" s="8"/>
      <c r="Q104" s="10">
        <v>1</v>
      </c>
    </row>
    <row r="105" spans="1:17" ht="12.75">
      <c r="A105" s="118">
        <v>95</v>
      </c>
      <c r="B105" s="8" t="s">
        <v>148</v>
      </c>
      <c r="C105" s="8" t="s">
        <v>154</v>
      </c>
      <c r="D105" s="9">
        <v>2</v>
      </c>
      <c r="E105" s="9" t="s">
        <v>30</v>
      </c>
      <c r="F105" s="8">
        <v>2078</v>
      </c>
      <c r="G105" s="8">
        <v>250</v>
      </c>
      <c r="H105" s="8"/>
      <c r="I105" s="8"/>
      <c r="J105" s="8"/>
      <c r="K105" s="14">
        <v>196</v>
      </c>
      <c r="L105" s="14">
        <f t="shared" si="1"/>
        <v>2524</v>
      </c>
      <c r="M105" s="14"/>
      <c r="N105" s="14">
        <v>224.6</v>
      </c>
      <c r="O105" s="14"/>
      <c r="P105" s="14">
        <v>140.3</v>
      </c>
      <c r="Q105" s="10">
        <v>1</v>
      </c>
    </row>
    <row r="106" spans="1:17" ht="12.75">
      <c r="A106" s="119">
        <v>96</v>
      </c>
      <c r="B106" s="8" t="s">
        <v>148</v>
      </c>
      <c r="C106" s="8" t="s">
        <v>155</v>
      </c>
      <c r="D106" s="9">
        <v>2</v>
      </c>
      <c r="E106" s="9" t="s">
        <v>30</v>
      </c>
      <c r="F106" s="8"/>
      <c r="G106" s="8"/>
      <c r="H106" s="8"/>
      <c r="I106" s="8"/>
      <c r="J106" s="8"/>
      <c r="K106" s="8">
        <v>185.9</v>
      </c>
      <c r="L106" s="14">
        <f t="shared" si="1"/>
        <v>185.9</v>
      </c>
      <c r="M106" s="8"/>
      <c r="N106" s="8">
        <v>1162.93</v>
      </c>
      <c r="O106" s="8"/>
      <c r="P106" s="8">
        <v>193.44</v>
      </c>
      <c r="Q106" s="10">
        <v>1</v>
      </c>
    </row>
    <row r="107" spans="1:17" ht="12.75">
      <c r="A107" s="119">
        <v>97</v>
      </c>
      <c r="B107" s="8" t="s">
        <v>148</v>
      </c>
      <c r="C107" s="8" t="s">
        <v>156</v>
      </c>
      <c r="D107" s="15">
        <v>2</v>
      </c>
      <c r="E107" s="15" t="s">
        <v>30</v>
      </c>
      <c r="F107" s="14"/>
      <c r="G107" s="14"/>
      <c r="H107" s="14"/>
      <c r="I107" s="14">
        <v>183.12</v>
      </c>
      <c r="J107" s="14"/>
      <c r="K107" s="14">
        <v>196.12</v>
      </c>
      <c r="L107" s="14">
        <f t="shared" si="1"/>
        <v>379.24</v>
      </c>
      <c r="M107" s="14"/>
      <c r="N107" s="14">
        <v>1610</v>
      </c>
      <c r="O107" s="14">
        <v>362.78</v>
      </c>
      <c r="P107" s="14">
        <v>170.6</v>
      </c>
      <c r="Q107" s="16">
        <v>1</v>
      </c>
    </row>
    <row r="108" spans="1:17" ht="12.75">
      <c r="A108" s="119">
        <v>98</v>
      </c>
      <c r="B108" s="8" t="s">
        <v>148</v>
      </c>
      <c r="C108" s="14" t="s">
        <v>157</v>
      </c>
      <c r="D108" s="15">
        <v>1</v>
      </c>
      <c r="E108" s="15" t="s">
        <v>30</v>
      </c>
      <c r="F108" s="8">
        <v>605</v>
      </c>
      <c r="G108" s="8">
        <v>64</v>
      </c>
      <c r="H108" s="8">
        <v>0</v>
      </c>
      <c r="I108" s="8">
        <v>524</v>
      </c>
      <c r="J108" s="8">
        <v>30</v>
      </c>
      <c r="K108" s="8">
        <v>0</v>
      </c>
      <c r="L108" s="14">
        <f t="shared" si="1"/>
        <v>1223</v>
      </c>
      <c r="M108" s="8">
        <v>66</v>
      </c>
      <c r="N108" s="8">
        <v>1356</v>
      </c>
      <c r="O108" s="8">
        <v>188</v>
      </c>
      <c r="P108" s="8">
        <v>903</v>
      </c>
      <c r="Q108" s="16">
        <v>1</v>
      </c>
    </row>
    <row r="109" spans="1:17" ht="12.75">
      <c r="A109" s="119">
        <v>99</v>
      </c>
      <c r="B109" s="8" t="s">
        <v>158</v>
      </c>
      <c r="C109" s="8" t="s">
        <v>473</v>
      </c>
      <c r="D109" s="9">
        <v>4</v>
      </c>
      <c r="E109" s="9" t="s">
        <v>30</v>
      </c>
      <c r="F109" s="8"/>
      <c r="G109" s="8"/>
      <c r="H109" s="8"/>
      <c r="I109" s="8"/>
      <c r="J109" s="8"/>
      <c r="K109" s="8"/>
      <c r="L109" s="14">
        <f t="shared" si="1"/>
        <v>0</v>
      </c>
      <c r="M109" s="8"/>
      <c r="N109" s="8"/>
      <c r="O109" s="8"/>
      <c r="P109" s="8">
        <v>5375.2</v>
      </c>
      <c r="Q109" s="10">
        <v>1.2</v>
      </c>
    </row>
    <row r="110" spans="1:17" ht="12.75">
      <c r="A110" s="119">
        <v>100</v>
      </c>
      <c r="B110" s="14" t="s">
        <v>159</v>
      </c>
      <c r="C110" s="14" t="s">
        <v>160</v>
      </c>
      <c r="D110" s="15">
        <v>2</v>
      </c>
      <c r="E110" s="15" t="s">
        <v>161</v>
      </c>
      <c r="F110" s="14"/>
      <c r="G110" s="14"/>
      <c r="H110" s="14"/>
      <c r="I110" s="14"/>
      <c r="J110" s="14"/>
      <c r="K110" s="14"/>
      <c r="L110" s="14">
        <f t="shared" si="1"/>
        <v>0</v>
      </c>
      <c r="M110" s="14"/>
      <c r="N110" s="14">
        <v>125.5</v>
      </c>
      <c r="O110" s="14"/>
      <c r="P110" s="14"/>
      <c r="Q110" s="10">
        <v>1</v>
      </c>
    </row>
    <row r="111" spans="1:17" ht="13.5" thickBot="1">
      <c r="A111" s="121">
        <v>101</v>
      </c>
      <c r="B111" s="17" t="s">
        <v>162</v>
      </c>
      <c r="C111" s="17" t="s">
        <v>463</v>
      </c>
      <c r="D111" s="31">
        <v>3</v>
      </c>
      <c r="E111" s="18" t="s">
        <v>30</v>
      </c>
      <c r="F111" s="17">
        <v>525.6</v>
      </c>
      <c r="G111" s="17">
        <v>145.4</v>
      </c>
      <c r="H111" s="17"/>
      <c r="I111" s="17">
        <v>84.4</v>
      </c>
      <c r="J111" s="17"/>
      <c r="K111" s="17">
        <v>25.5</v>
      </c>
      <c r="L111" s="29">
        <f t="shared" si="1"/>
        <v>780.9</v>
      </c>
      <c r="M111" s="17"/>
      <c r="N111" s="17"/>
      <c r="O111" s="17"/>
      <c r="P111" s="17">
        <v>176.1</v>
      </c>
      <c r="Q111" s="19">
        <v>1</v>
      </c>
    </row>
    <row r="112" spans="1:17" ht="13.5" thickBot="1">
      <c r="A112" s="118">
        <v>102</v>
      </c>
      <c r="B112" s="5" t="s">
        <v>163</v>
      </c>
      <c r="C112" s="5" t="s">
        <v>164</v>
      </c>
      <c r="D112" s="6">
        <v>1</v>
      </c>
      <c r="E112" s="6" t="s">
        <v>30</v>
      </c>
      <c r="F112" s="5"/>
      <c r="G112" s="5"/>
      <c r="H112" s="5"/>
      <c r="I112" s="5"/>
      <c r="J112" s="5">
        <v>490</v>
      </c>
      <c r="K112" s="5"/>
      <c r="L112" s="5">
        <f t="shared" si="1"/>
        <v>490</v>
      </c>
      <c r="M112" s="5"/>
      <c r="N112" s="5"/>
      <c r="O112" s="5"/>
      <c r="P112" s="5"/>
      <c r="Q112" s="7">
        <v>1</v>
      </c>
    </row>
    <row r="113" spans="1:17" ht="12.75">
      <c r="A113" s="162">
        <v>103</v>
      </c>
      <c r="B113" s="8" t="s">
        <v>165</v>
      </c>
      <c r="C113" s="8" t="s">
        <v>166</v>
      </c>
      <c r="D113" s="9">
        <v>2</v>
      </c>
      <c r="E113" s="9" t="s">
        <v>30</v>
      </c>
      <c r="F113" s="8"/>
      <c r="G113" s="8"/>
      <c r="H113" s="8"/>
      <c r="I113" s="8"/>
      <c r="J113" s="8"/>
      <c r="K113" s="8"/>
      <c r="L113" s="23">
        <f t="shared" si="1"/>
        <v>0</v>
      </c>
      <c r="M113" s="8"/>
      <c r="N113" s="8">
        <v>4259</v>
      </c>
      <c r="O113" s="8">
        <v>400</v>
      </c>
      <c r="P113" s="8"/>
      <c r="Q113" s="10">
        <v>1</v>
      </c>
    </row>
    <row r="114" spans="1:17" ht="12.75">
      <c r="A114" s="118">
        <v>104</v>
      </c>
      <c r="B114" s="8" t="s">
        <v>167</v>
      </c>
      <c r="C114" s="8" t="s">
        <v>168</v>
      </c>
      <c r="D114" s="9">
        <v>2</v>
      </c>
      <c r="E114" s="9" t="s">
        <v>30</v>
      </c>
      <c r="F114" s="8"/>
      <c r="G114" s="8"/>
      <c r="H114" s="8"/>
      <c r="I114" s="8"/>
      <c r="J114" s="8"/>
      <c r="K114" s="8"/>
      <c r="L114" s="14">
        <f t="shared" si="1"/>
        <v>0</v>
      </c>
      <c r="M114" s="14"/>
      <c r="N114" s="14">
        <v>11565</v>
      </c>
      <c r="O114" s="14">
        <v>823</v>
      </c>
      <c r="P114" s="14"/>
      <c r="Q114" s="16">
        <v>1</v>
      </c>
    </row>
    <row r="115" spans="1:17" ht="12.75">
      <c r="A115" s="119">
        <v>105</v>
      </c>
      <c r="B115" s="8" t="s">
        <v>169</v>
      </c>
      <c r="C115" s="8" t="s">
        <v>170</v>
      </c>
      <c r="D115" s="9">
        <v>2</v>
      </c>
      <c r="E115" s="9" t="s">
        <v>30</v>
      </c>
      <c r="F115" s="8"/>
      <c r="G115" s="8"/>
      <c r="H115" s="8"/>
      <c r="I115" s="8"/>
      <c r="J115" s="8"/>
      <c r="K115" s="8"/>
      <c r="L115" s="14">
        <f t="shared" si="1"/>
        <v>0</v>
      </c>
      <c r="M115" s="14"/>
      <c r="N115" s="14">
        <v>2506</v>
      </c>
      <c r="O115" s="14"/>
      <c r="P115" s="14"/>
      <c r="Q115" s="16">
        <v>1</v>
      </c>
    </row>
    <row r="116" spans="1:17" ht="12.75">
      <c r="A116" s="119">
        <v>106</v>
      </c>
      <c r="B116" s="8" t="s">
        <v>171</v>
      </c>
      <c r="C116" s="8" t="s">
        <v>172</v>
      </c>
      <c r="D116" s="9">
        <v>3</v>
      </c>
      <c r="E116" s="9" t="s">
        <v>30</v>
      </c>
      <c r="F116" s="8"/>
      <c r="G116" s="8"/>
      <c r="H116" s="8"/>
      <c r="I116" s="8"/>
      <c r="J116" s="8"/>
      <c r="K116" s="8"/>
      <c r="L116" s="14">
        <f t="shared" si="1"/>
        <v>0</v>
      </c>
      <c r="M116" s="14"/>
      <c r="N116" s="14"/>
      <c r="O116" s="14">
        <v>1091</v>
      </c>
      <c r="P116" s="14"/>
      <c r="Q116" s="16">
        <v>1</v>
      </c>
    </row>
    <row r="117" spans="1:17" ht="12.75">
      <c r="A117" s="118">
        <v>107</v>
      </c>
      <c r="B117" s="8" t="s">
        <v>173</v>
      </c>
      <c r="C117" s="8" t="s">
        <v>174</v>
      </c>
      <c r="D117" s="9">
        <v>2</v>
      </c>
      <c r="E117" s="9" t="s">
        <v>30</v>
      </c>
      <c r="F117" s="8"/>
      <c r="G117" s="8"/>
      <c r="H117" s="8"/>
      <c r="I117" s="8"/>
      <c r="J117" s="8"/>
      <c r="K117" s="8"/>
      <c r="L117" s="14">
        <f t="shared" si="1"/>
        <v>0</v>
      </c>
      <c r="M117" s="14"/>
      <c r="N117" s="14">
        <v>7227</v>
      </c>
      <c r="O117" s="14">
        <v>350</v>
      </c>
      <c r="P117" s="14"/>
      <c r="Q117" s="16">
        <v>1</v>
      </c>
    </row>
    <row r="118" spans="1:17" ht="12.75">
      <c r="A118" s="119">
        <v>108</v>
      </c>
      <c r="B118" s="8" t="s">
        <v>175</v>
      </c>
      <c r="C118" s="8" t="s">
        <v>176</v>
      </c>
      <c r="D118" s="9">
        <v>3</v>
      </c>
      <c r="E118" s="9" t="s">
        <v>30</v>
      </c>
      <c r="F118" s="8"/>
      <c r="G118" s="8"/>
      <c r="H118" s="8"/>
      <c r="I118" s="8"/>
      <c r="J118" s="8"/>
      <c r="K118" s="8"/>
      <c r="L118" s="14">
        <f t="shared" si="1"/>
        <v>0</v>
      </c>
      <c r="M118" s="14"/>
      <c r="N118" s="14">
        <v>18493</v>
      </c>
      <c r="O118" s="14">
        <v>624</v>
      </c>
      <c r="P118" s="14"/>
      <c r="Q118" s="16">
        <v>1</v>
      </c>
    </row>
    <row r="119" spans="1:17" ht="12.75">
      <c r="A119" s="119">
        <v>109</v>
      </c>
      <c r="B119" s="8" t="s">
        <v>177</v>
      </c>
      <c r="C119" s="8" t="s">
        <v>178</v>
      </c>
      <c r="D119" s="9">
        <v>2</v>
      </c>
      <c r="E119" s="9" t="s">
        <v>30</v>
      </c>
      <c r="F119" s="8"/>
      <c r="G119" s="8"/>
      <c r="H119" s="8"/>
      <c r="I119" s="8"/>
      <c r="J119" s="8"/>
      <c r="K119" s="8"/>
      <c r="L119" s="14">
        <f t="shared" si="1"/>
        <v>0</v>
      </c>
      <c r="M119" s="14"/>
      <c r="N119" s="14">
        <v>20108</v>
      </c>
      <c r="O119" s="14"/>
      <c r="P119" s="14"/>
      <c r="Q119" s="16">
        <v>1</v>
      </c>
    </row>
    <row r="120" spans="1:17" ht="12.75">
      <c r="A120" s="118">
        <v>110</v>
      </c>
      <c r="B120" s="8" t="s">
        <v>179</v>
      </c>
      <c r="C120" s="8" t="s">
        <v>180</v>
      </c>
      <c r="D120" s="9">
        <v>2</v>
      </c>
      <c r="E120" s="9" t="s">
        <v>30</v>
      </c>
      <c r="F120" s="8"/>
      <c r="G120" s="8"/>
      <c r="H120" s="8"/>
      <c r="I120" s="8"/>
      <c r="J120" s="8"/>
      <c r="K120" s="8"/>
      <c r="L120" s="14">
        <f t="shared" si="1"/>
        <v>0</v>
      </c>
      <c r="M120" s="14"/>
      <c r="N120" s="14">
        <v>28199</v>
      </c>
      <c r="O120" s="14"/>
      <c r="P120" s="14"/>
      <c r="Q120" s="16">
        <v>1</v>
      </c>
    </row>
    <row r="121" spans="1:17" ht="12.75">
      <c r="A121" s="119">
        <v>111</v>
      </c>
      <c r="B121" s="8" t="s">
        <v>181</v>
      </c>
      <c r="C121" s="8" t="s">
        <v>182</v>
      </c>
      <c r="D121" s="9">
        <v>2</v>
      </c>
      <c r="E121" s="9" t="s">
        <v>30</v>
      </c>
      <c r="F121" s="8"/>
      <c r="G121" s="8"/>
      <c r="H121" s="8"/>
      <c r="I121" s="8"/>
      <c r="J121" s="8"/>
      <c r="K121" s="8"/>
      <c r="L121" s="14">
        <f t="shared" si="1"/>
        <v>0</v>
      </c>
      <c r="M121" s="14"/>
      <c r="N121" s="14">
        <v>29804</v>
      </c>
      <c r="O121" s="14"/>
      <c r="P121" s="14"/>
      <c r="Q121" s="16">
        <v>1</v>
      </c>
    </row>
    <row r="122" spans="1:17" ht="12.75">
      <c r="A122" s="119">
        <v>112</v>
      </c>
      <c r="B122" s="8" t="s">
        <v>183</v>
      </c>
      <c r="C122" s="8" t="s">
        <v>184</v>
      </c>
      <c r="D122" s="9">
        <v>2</v>
      </c>
      <c r="E122" s="9" t="s">
        <v>30</v>
      </c>
      <c r="F122" s="8"/>
      <c r="G122" s="8"/>
      <c r="H122" s="8"/>
      <c r="I122" s="8"/>
      <c r="J122" s="8"/>
      <c r="K122" s="8"/>
      <c r="L122" s="14">
        <f t="shared" si="1"/>
        <v>0</v>
      </c>
      <c r="M122" s="14"/>
      <c r="N122" s="14">
        <v>14136</v>
      </c>
      <c r="O122" s="14">
        <v>680</v>
      </c>
      <c r="P122" s="14"/>
      <c r="Q122" s="16">
        <v>1</v>
      </c>
    </row>
    <row r="123" spans="1:17" ht="12.75">
      <c r="A123" s="118">
        <v>113</v>
      </c>
      <c r="B123" s="8" t="s">
        <v>183</v>
      </c>
      <c r="C123" s="8" t="s">
        <v>185</v>
      </c>
      <c r="D123" s="9">
        <v>2</v>
      </c>
      <c r="E123" s="9" t="s">
        <v>30</v>
      </c>
      <c r="F123" s="8"/>
      <c r="G123" s="8"/>
      <c r="H123" s="8"/>
      <c r="I123" s="8"/>
      <c r="J123" s="8"/>
      <c r="K123" s="8"/>
      <c r="L123" s="14">
        <f t="shared" si="1"/>
        <v>0</v>
      </c>
      <c r="M123" s="14"/>
      <c r="N123" s="14">
        <v>12987</v>
      </c>
      <c r="O123" s="14"/>
      <c r="P123" s="14"/>
      <c r="Q123" s="16">
        <v>1</v>
      </c>
    </row>
    <row r="124" spans="1:17" ht="12.75">
      <c r="A124" s="119">
        <v>114</v>
      </c>
      <c r="B124" s="8" t="s">
        <v>186</v>
      </c>
      <c r="C124" s="8" t="s">
        <v>187</v>
      </c>
      <c r="D124" s="9">
        <v>2</v>
      </c>
      <c r="E124" s="9" t="s">
        <v>30</v>
      </c>
      <c r="F124" s="8"/>
      <c r="G124" s="8"/>
      <c r="H124" s="8"/>
      <c r="I124" s="8"/>
      <c r="J124" s="8"/>
      <c r="K124" s="8"/>
      <c r="L124" s="14">
        <f t="shared" si="1"/>
        <v>0</v>
      </c>
      <c r="M124" s="14"/>
      <c r="N124" s="14">
        <v>3868</v>
      </c>
      <c r="O124" s="14"/>
      <c r="P124" s="14"/>
      <c r="Q124" s="16">
        <v>1</v>
      </c>
    </row>
    <row r="125" spans="1:17" ht="12.75">
      <c r="A125" s="119">
        <v>115</v>
      </c>
      <c r="B125" s="14" t="s">
        <v>188</v>
      </c>
      <c r="C125" s="14" t="s">
        <v>189</v>
      </c>
      <c r="D125" s="15">
        <v>2</v>
      </c>
      <c r="E125" s="15" t="s">
        <v>30</v>
      </c>
      <c r="F125" s="14"/>
      <c r="G125" s="14"/>
      <c r="H125" s="14"/>
      <c r="I125" s="14"/>
      <c r="J125" s="14"/>
      <c r="K125" s="14"/>
      <c r="L125" s="14">
        <f t="shared" si="1"/>
        <v>0</v>
      </c>
      <c r="M125" s="14"/>
      <c r="N125" s="14">
        <v>33995</v>
      </c>
      <c r="O125" s="14">
        <v>927</v>
      </c>
      <c r="P125" s="14"/>
      <c r="Q125" s="16">
        <v>1</v>
      </c>
    </row>
    <row r="126" spans="1:17" ht="12.75">
      <c r="A126" s="118">
        <v>116</v>
      </c>
      <c r="B126" s="14" t="s">
        <v>190</v>
      </c>
      <c r="C126" s="14" t="s">
        <v>191</v>
      </c>
      <c r="D126" s="15">
        <v>4</v>
      </c>
      <c r="E126" s="15" t="s">
        <v>30</v>
      </c>
      <c r="F126" s="14"/>
      <c r="G126" s="14"/>
      <c r="H126" s="14"/>
      <c r="I126" s="14"/>
      <c r="J126" s="14"/>
      <c r="K126" s="14"/>
      <c r="L126" s="14">
        <f t="shared" si="1"/>
        <v>0</v>
      </c>
      <c r="M126" s="14"/>
      <c r="N126" s="14"/>
      <c r="O126" s="14">
        <v>9363</v>
      </c>
      <c r="P126" s="14"/>
      <c r="Q126" s="16">
        <v>3</v>
      </c>
    </row>
    <row r="127" spans="1:17" ht="22.5">
      <c r="A127" s="119">
        <v>117</v>
      </c>
      <c r="B127" s="8" t="s">
        <v>192</v>
      </c>
      <c r="C127" s="32" t="s">
        <v>264</v>
      </c>
      <c r="D127" s="9">
        <v>2</v>
      </c>
      <c r="E127" s="9" t="s">
        <v>30</v>
      </c>
      <c r="F127" s="8"/>
      <c r="G127" s="8"/>
      <c r="H127" s="8"/>
      <c r="I127" s="8"/>
      <c r="J127" s="8"/>
      <c r="K127" s="8"/>
      <c r="L127" s="14">
        <f t="shared" si="1"/>
        <v>0</v>
      </c>
      <c r="M127" s="14"/>
      <c r="N127" s="14">
        <v>21596</v>
      </c>
      <c r="O127" s="14">
        <v>2042</v>
      </c>
      <c r="P127" s="14"/>
      <c r="Q127" s="16">
        <v>1</v>
      </c>
    </row>
    <row r="128" spans="1:17" ht="12.75">
      <c r="A128" s="119">
        <v>118</v>
      </c>
      <c r="B128" s="8" t="s">
        <v>475</v>
      </c>
      <c r="C128" s="32" t="s">
        <v>474</v>
      </c>
      <c r="D128" s="9">
        <v>3</v>
      </c>
      <c r="E128" s="9" t="s">
        <v>30</v>
      </c>
      <c r="F128" s="8"/>
      <c r="G128" s="8"/>
      <c r="H128" s="8"/>
      <c r="I128" s="8"/>
      <c r="J128" s="8"/>
      <c r="K128" s="8"/>
      <c r="L128" s="14"/>
      <c r="M128" s="14"/>
      <c r="N128" s="14"/>
      <c r="O128" s="14">
        <v>1466</v>
      </c>
      <c r="P128" s="14"/>
      <c r="Q128" s="16">
        <v>1</v>
      </c>
    </row>
    <row r="129" spans="1:17" ht="12.75">
      <c r="A129" s="118">
        <v>119</v>
      </c>
      <c r="B129" s="8" t="s">
        <v>476</v>
      </c>
      <c r="C129" s="8" t="s">
        <v>32</v>
      </c>
      <c r="D129" s="9">
        <v>1</v>
      </c>
      <c r="E129" s="9" t="s">
        <v>30</v>
      </c>
      <c r="F129" s="8"/>
      <c r="G129" s="8"/>
      <c r="H129" s="8"/>
      <c r="I129" s="8"/>
      <c r="J129" s="8"/>
      <c r="K129" s="8"/>
      <c r="L129" s="14"/>
      <c r="M129" s="14"/>
      <c r="N129" s="14"/>
      <c r="O129" s="14">
        <v>2288</v>
      </c>
      <c r="P129" s="14"/>
      <c r="Q129" s="16">
        <v>1</v>
      </c>
    </row>
    <row r="130" spans="1:17" ht="12.75">
      <c r="A130" s="119">
        <v>120</v>
      </c>
      <c r="B130" s="8" t="s">
        <v>477</v>
      </c>
      <c r="C130" s="8" t="s">
        <v>478</v>
      </c>
      <c r="D130" s="9">
        <v>1</v>
      </c>
      <c r="E130" s="9" t="s">
        <v>30</v>
      </c>
      <c r="F130" s="8"/>
      <c r="G130" s="8"/>
      <c r="H130" s="8"/>
      <c r="I130" s="8"/>
      <c r="J130" s="8"/>
      <c r="K130" s="8"/>
      <c r="L130" s="14"/>
      <c r="M130" s="14"/>
      <c r="N130" s="14"/>
      <c r="O130" s="14">
        <v>645</v>
      </c>
      <c r="P130" s="14"/>
      <c r="Q130" s="16">
        <v>1</v>
      </c>
    </row>
    <row r="131" spans="1:17" ht="12.75">
      <c r="A131" s="119">
        <v>121</v>
      </c>
      <c r="B131" s="8" t="s">
        <v>193</v>
      </c>
      <c r="C131" s="8" t="s">
        <v>194</v>
      </c>
      <c r="D131" s="9">
        <v>2</v>
      </c>
      <c r="E131" s="9" t="s">
        <v>30</v>
      </c>
      <c r="F131" s="8"/>
      <c r="G131" s="8"/>
      <c r="H131" s="8"/>
      <c r="I131" s="8"/>
      <c r="J131" s="8"/>
      <c r="K131" s="8"/>
      <c r="L131" s="14">
        <f t="shared" si="1"/>
        <v>0</v>
      </c>
      <c r="M131" s="14"/>
      <c r="N131" s="14">
        <v>1934</v>
      </c>
      <c r="O131" s="14"/>
      <c r="P131" s="14"/>
      <c r="Q131" s="16">
        <v>1</v>
      </c>
    </row>
    <row r="132" spans="1:17" ht="12.75">
      <c r="A132" s="118">
        <v>122</v>
      </c>
      <c r="B132" s="8" t="s">
        <v>195</v>
      </c>
      <c r="C132" s="8" t="s">
        <v>196</v>
      </c>
      <c r="D132" s="9">
        <v>2</v>
      </c>
      <c r="E132" s="9" t="s">
        <v>30</v>
      </c>
      <c r="F132" s="8"/>
      <c r="G132" s="8"/>
      <c r="H132" s="8"/>
      <c r="I132" s="8"/>
      <c r="J132" s="8"/>
      <c r="K132" s="8"/>
      <c r="L132" s="14">
        <f t="shared" si="1"/>
        <v>0</v>
      </c>
      <c r="M132" s="14"/>
      <c r="N132" s="14">
        <v>2133</v>
      </c>
      <c r="O132" s="14"/>
      <c r="P132" s="14"/>
      <c r="Q132" s="16">
        <v>1</v>
      </c>
    </row>
    <row r="133" spans="1:17" ht="12.75">
      <c r="A133" s="119">
        <v>123</v>
      </c>
      <c r="B133" s="8" t="s">
        <v>197</v>
      </c>
      <c r="C133" s="8" t="s">
        <v>464</v>
      </c>
      <c r="D133" s="9">
        <v>4</v>
      </c>
      <c r="E133" s="9" t="s">
        <v>161</v>
      </c>
      <c r="F133" s="8"/>
      <c r="G133" s="8"/>
      <c r="H133" s="8"/>
      <c r="I133" s="8"/>
      <c r="J133" s="8"/>
      <c r="K133" s="8"/>
      <c r="L133" s="14">
        <f t="shared" si="1"/>
        <v>0</v>
      </c>
      <c r="M133" s="14"/>
      <c r="N133" s="14"/>
      <c r="O133" s="14">
        <v>528</v>
      </c>
      <c r="P133" s="14"/>
      <c r="Q133" s="16">
        <v>2</v>
      </c>
    </row>
    <row r="134" spans="1:17" ht="12.75">
      <c r="A134" s="119">
        <v>124</v>
      </c>
      <c r="B134" s="8" t="s">
        <v>198</v>
      </c>
      <c r="C134" s="8" t="s">
        <v>199</v>
      </c>
      <c r="D134" s="9">
        <v>4</v>
      </c>
      <c r="E134" s="9" t="s">
        <v>30</v>
      </c>
      <c r="F134" s="8"/>
      <c r="G134" s="8"/>
      <c r="H134" s="8"/>
      <c r="I134" s="8"/>
      <c r="J134" s="8"/>
      <c r="K134" s="8"/>
      <c r="L134" s="14">
        <f t="shared" si="1"/>
        <v>0</v>
      </c>
      <c r="M134" s="14"/>
      <c r="N134" s="14">
        <v>2080</v>
      </c>
      <c r="O134" s="14">
        <v>916</v>
      </c>
      <c r="P134" s="14"/>
      <c r="Q134" s="16">
        <v>2</v>
      </c>
    </row>
    <row r="135" spans="1:17" ht="12.75">
      <c r="A135" s="119">
        <v>125</v>
      </c>
      <c r="B135" s="8" t="s">
        <v>200</v>
      </c>
      <c r="C135" s="8" t="s">
        <v>201</v>
      </c>
      <c r="D135" s="9">
        <v>2</v>
      </c>
      <c r="E135" s="9" t="s">
        <v>30</v>
      </c>
      <c r="F135" s="8"/>
      <c r="G135" s="8"/>
      <c r="H135" s="8"/>
      <c r="I135" s="8"/>
      <c r="J135" s="8"/>
      <c r="K135" s="8"/>
      <c r="L135" s="14">
        <f t="shared" si="1"/>
        <v>0</v>
      </c>
      <c r="M135" s="14"/>
      <c r="N135" s="14">
        <v>3000</v>
      </c>
      <c r="O135" s="14"/>
      <c r="P135" s="14"/>
      <c r="Q135" s="16">
        <v>1</v>
      </c>
    </row>
    <row r="136" spans="1:17" ht="12.75">
      <c r="A136" s="119">
        <v>126</v>
      </c>
      <c r="B136" s="8" t="s">
        <v>202</v>
      </c>
      <c r="C136" s="8" t="s">
        <v>203</v>
      </c>
      <c r="D136" s="9">
        <v>2</v>
      </c>
      <c r="E136" s="9" t="s">
        <v>30</v>
      </c>
      <c r="F136" s="8"/>
      <c r="G136" s="8"/>
      <c r="H136" s="8"/>
      <c r="I136" s="8"/>
      <c r="J136" s="8"/>
      <c r="K136" s="8"/>
      <c r="L136" s="14">
        <f t="shared" si="1"/>
        <v>0</v>
      </c>
      <c r="M136" s="14"/>
      <c r="N136" s="14">
        <v>8472</v>
      </c>
      <c r="O136" s="14"/>
      <c r="P136" s="14"/>
      <c r="Q136" s="16">
        <v>1</v>
      </c>
    </row>
    <row r="137" spans="1:17" ht="12.75">
      <c r="A137" s="119">
        <v>127</v>
      </c>
      <c r="B137" s="8" t="s">
        <v>204</v>
      </c>
      <c r="C137" s="8" t="s">
        <v>59</v>
      </c>
      <c r="D137" s="9">
        <v>2</v>
      </c>
      <c r="E137" s="9" t="s">
        <v>30</v>
      </c>
      <c r="F137" s="8"/>
      <c r="G137" s="8"/>
      <c r="H137" s="8"/>
      <c r="I137" s="8"/>
      <c r="J137" s="8"/>
      <c r="K137" s="8"/>
      <c r="L137" s="14">
        <f t="shared" si="1"/>
        <v>0</v>
      </c>
      <c r="M137" s="14"/>
      <c r="N137" s="8">
        <v>2030</v>
      </c>
      <c r="O137" s="8">
        <v>625</v>
      </c>
      <c r="P137" s="14"/>
      <c r="Q137" s="16">
        <v>1</v>
      </c>
    </row>
    <row r="138" spans="1:17" ht="12.75">
      <c r="A138" s="119">
        <v>128</v>
      </c>
      <c r="B138" s="8" t="s">
        <v>205</v>
      </c>
      <c r="C138" s="8" t="s">
        <v>206</v>
      </c>
      <c r="D138" s="9">
        <v>1</v>
      </c>
      <c r="E138" s="9" t="s">
        <v>30</v>
      </c>
      <c r="F138" s="8"/>
      <c r="G138" s="8"/>
      <c r="H138" s="8"/>
      <c r="I138" s="8"/>
      <c r="J138" s="8"/>
      <c r="K138" s="8"/>
      <c r="L138" s="14">
        <f t="shared" si="1"/>
        <v>0</v>
      </c>
      <c r="M138" s="14"/>
      <c r="N138" s="14">
        <v>4266</v>
      </c>
      <c r="O138" s="14"/>
      <c r="P138" s="14"/>
      <c r="Q138" s="16">
        <v>1</v>
      </c>
    </row>
    <row r="139" spans="1:17" ht="12.75">
      <c r="A139" s="119">
        <v>129</v>
      </c>
      <c r="B139" s="8" t="s">
        <v>205</v>
      </c>
      <c r="C139" s="8" t="s">
        <v>207</v>
      </c>
      <c r="D139" s="9">
        <v>1</v>
      </c>
      <c r="E139" s="9" t="s">
        <v>30</v>
      </c>
      <c r="F139" s="8"/>
      <c r="G139" s="8"/>
      <c r="H139" s="8"/>
      <c r="I139" s="8"/>
      <c r="J139" s="8"/>
      <c r="K139" s="8"/>
      <c r="L139" s="14">
        <f t="shared" si="1"/>
        <v>0</v>
      </c>
      <c r="M139" s="14"/>
      <c r="N139" s="14">
        <v>4277</v>
      </c>
      <c r="O139" s="14"/>
      <c r="P139" s="14"/>
      <c r="Q139" s="16">
        <v>1</v>
      </c>
    </row>
    <row r="140" spans="1:17" ht="12.75">
      <c r="A140" s="119">
        <v>130</v>
      </c>
      <c r="B140" s="8" t="s">
        <v>205</v>
      </c>
      <c r="C140" s="8" t="s">
        <v>208</v>
      </c>
      <c r="D140" s="9">
        <v>1</v>
      </c>
      <c r="E140" s="9" t="s">
        <v>30</v>
      </c>
      <c r="F140" s="8"/>
      <c r="G140" s="8"/>
      <c r="H140" s="8"/>
      <c r="I140" s="8"/>
      <c r="J140" s="8"/>
      <c r="K140" s="8"/>
      <c r="L140" s="14">
        <f t="shared" si="1"/>
        <v>0</v>
      </c>
      <c r="M140" s="14"/>
      <c r="N140" s="14"/>
      <c r="O140" s="14">
        <v>2105</v>
      </c>
      <c r="P140" s="14"/>
      <c r="Q140" s="16">
        <v>1</v>
      </c>
    </row>
    <row r="141" spans="1:17" ht="12.75">
      <c r="A141" s="119">
        <v>131</v>
      </c>
      <c r="B141" s="8" t="s">
        <v>205</v>
      </c>
      <c r="C141" s="8" t="s">
        <v>209</v>
      </c>
      <c r="D141" s="9">
        <v>1</v>
      </c>
      <c r="E141" s="9" t="s">
        <v>30</v>
      </c>
      <c r="F141" s="8"/>
      <c r="G141" s="8"/>
      <c r="H141" s="8"/>
      <c r="I141" s="8"/>
      <c r="J141" s="8"/>
      <c r="K141" s="8"/>
      <c r="L141" s="14">
        <f t="shared" si="1"/>
        <v>0</v>
      </c>
      <c r="M141" s="14"/>
      <c r="N141" s="14">
        <v>4258</v>
      </c>
      <c r="O141" s="14"/>
      <c r="P141" s="14"/>
      <c r="Q141" s="16">
        <v>1</v>
      </c>
    </row>
    <row r="142" spans="1:17" ht="12.75">
      <c r="A142" s="119">
        <v>132</v>
      </c>
      <c r="B142" s="8" t="s">
        <v>205</v>
      </c>
      <c r="C142" s="8" t="s">
        <v>210</v>
      </c>
      <c r="D142" s="9">
        <v>1</v>
      </c>
      <c r="E142" s="9" t="s">
        <v>30</v>
      </c>
      <c r="F142" s="8"/>
      <c r="G142" s="8"/>
      <c r="H142" s="8"/>
      <c r="I142" s="8"/>
      <c r="J142" s="8"/>
      <c r="K142" s="8"/>
      <c r="L142" s="14">
        <f t="shared" si="1"/>
        <v>0</v>
      </c>
      <c r="M142" s="14"/>
      <c r="N142" s="14">
        <v>4233</v>
      </c>
      <c r="O142" s="14"/>
      <c r="P142" s="14"/>
      <c r="Q142" s="16">
        <v>1</v>
      </c>
    </row>
    <row r="143" spans="1:17" ht="12.75">
      <c r="A143" s="119">
        <v>133</v>
      </c>
      <c r="B143" s="8" t="s">
        <v>211</v>
      </c>
      <c r="C143" s="8" t="s">
        <v>212</v>
      </c>
      <c r="D143" s="9">
        <v>2</v>
      </c>
      <c r="E143" s="9" t="s">
        <v>30</v>
      </c>
      <c r="F143" s="8"/>
      <c r="G143" s="8"/>
      <c r="H143" s="8"/>
      <c r="I143" s="8"/>
      <c r="J143" s="8"/>
      <c r="K143" s="8"/>
      <c r="L143" s="14">
        <f t="shared" si="1"/>
        <v>0</v>
      </c>
      <c r="M143" s="14"/>
      <c r="N143" s="14">
        <v>1348</v>
      </c>
      <c r="O143" s="14"/>
      <c r="P143" s="14"/>
      <c r="Q143" s="16">
        <v>1</v>
      </c>
    </row>
    <row r="144" spans="1:17" ht="13.5" thickBot="1">
      <c r="A144" s="121">
        <v>134</v>
      </c>
      <c r="B144" s="17" t="s">
        <v>211</v>
      </c>
      <c r="C144" s="17" t="s">
        <v>213</v>
      </c>
      <c r="D144" s="18">
        <v>2</v>
      </c>
      <c r="E144" s="18" t="s">
        <v>30</v>
      </c>
      <c r="F144" s="17"/>
      <c r="G144" s="17"/>
      <c r="H144" s="17"/>
      <c r="I144" s="17"/>
      <c r="J144" s="17"/>
      <c r="K144" s="17"/>
      <c r="L144" s="29">
        <f t="shared" si="1"/>
        <v>0</v>
      </c>
      <c r="M144" s="17"/>
      <c r="N144" s="17">
        <v>1149</v>
      </c>
      <c r="O144" s="17"/>
      <c r="P144" s="17"/>
      <c r="Q144" s="19">
        <v>1</v>
      </c>
    </row>
    <row r="145" spans="1:17" ht="12.75">
      <c r="A145" s="162">
        <v>135</v>
      </c>
      <c r="B145" s="8" t="s">
        <v>214</v>
      </c>
      <c r="C145" s="8" t="s">
        <v>215</v>
      </c>
      <c r="D145" s="9">
        <v>1</v>
      </c>
      <c r="E145" s="9" t="s">
        <v>30</v>
      </c>
      <c r="F145" s="8"/>
      <c r="G145" s="8"/>
      <c r="H145" s="8"/>
      <c r="I145" s="8">
        <v>1887</v>
      </c>
      <c r="J145" s="8"/>
      <c r="K145" s="8">
        <v>996</v>
      </c>
      <c r="L145" s="23">
        <f t="shared" si="1"/>
        <v>2883</v>
      </c>
      <c r="M145" s="8"/>
      <c r="N145" s="8"/>
      <c r="O145" s="8"/>
      <c r="P145" s="8">
        <v>2400</v>
      </c>
      <c r="Q145" s="10">
        <v>1</v>
      </c>
    </row>
    <row r="146" spans="1:17" ht="12.75">
      <c r="A146" s="119">
        <v>136</v>
      </c>
      <c r="B146" s="8" t="s">
        <v>216</v>
      </c>
      <c r="C146" s="8" t="s">
        <v>217</v>
      </c>
      <c r="D146" s="9">
        <v>1</v>
      </c>
      <c r="E146" s="9" t="s">
        <v>30</v>
      </c>
      <c r="F146" s="8"/>
      <c r="G146" s="8"/>
      <c r="H146" s="8"/>
      <c r="I146" s="8">
        <v>126</v>
      </c>
      <c r="J146" s="8"/>
      <c r="K146" s="8"/>
      <c r="L146" s="14">
        <f aca="true" t="shared" si="2" ref="L146:L165">SUM(F146:K146)</f>
        <v>126</v>
      </c>
      <c r="M146" s="14"/>
      <c r="N146" s="14"/>
      <c r="O146" s="14"/>
      <c r="P146" s="14">
        <v>900</v>
      </c>
      <c r="Q146" s="16">
        <v>1</v>
      </c>
    </row>
    <row r="147" spans="1:17" ht="12.75">
      <c r="A147" s="118">
        <v>137</v>
      </c>
      <c r="B147" s="8" t="s">
        <v>218</v>
      </c>
      <c r="C147" s="8" t="s">
        <v>219</v>
      </c>
      <c r="D147" s="9">
        <v>2</v>
      </c>
      <c r="E147" s="9" t="s">
        <v>30</v>
      </c>
      <c r="F147" s="8"/>
      <c r="G147" s="8"/>
      <c r="H147" s="8"/>
      <c r="I147" s="8"/>
      <c r="J147" s="8"/>
      <c r="K147" s="8"/>
      <c r="L147" s="14">
        <f t="shared" si="2"/>
        <v>0</v>
      </c>
      <c r="M147" s="14"/>
      <c r="N147" s="14">
        <v>342</v>
      </c>
      <c r="O147" s="14">
        <v>130</v>
      </c>
      <c r="P147" s="14">
        <v>153</v>
      </c>
      <c r="Q147" s="16">
        <v>1</v>
      </c>
    </row>
    <row r="148" spans="1:17" ht="12.75">
      <c r="A148" s="119">
        <v>138</v>
      </c>
      <c r="B148" s="8" t="s">
        <v>220</v>
      </c>
      <c r="C148" s="8" t="s">
        <v>221</v>
      </c>
      <c r="D148" s="9">
        <v>3</v>
      </c>
      <c r="E148" s="9" t="s">
        <v>30</v>
      </c>
      <c r="F148" s="8">
        <v>916</v>
      </c>
      <c r="G148" s="8">
        <v>453</v>
      </c>
      <c r="H148" s="8"/>
      <c r="I148" s="8">
        <v>376</v>
      </c>
      <c r="J148" s="8">
        <v>57</v>
      </c>
      <c r="K148" s="8">
        <v>82</v>
      </c>
      <c r="L148" s="14">
        <f t="shared" si="2"/>
        <v>1884</v>
      </c>
      <c r="M148" s="14"/>
      <c r="N148" s="14">
        <v>182</v>
      </c>
      <c r="O148" s="14">
        <v>94</v>
      </c>
      <c r="P148" s="14">
        <v>1050</v>
      </c>
      <c r="Q148" s="16">
        <v>1</v>
      </c>
    </row>
    <row r="149" spans="1:17" ht="12.75">
      <c r="A149" s="119">
        <v>139</v>
      </c>
      <c r="B149" s="8" t="s">
        <v>222</v>
      </c>
      <c r="C149" s="8" t="s">
        <v>223</v>
      </c>
      <c r="D149" s="9">
        <v>1</v>
      </c>
      <c r="E149" s="9" t="s">
        <v>30</v>
      </c>
      <c r="F149" s="8"/>
      <c r="G149" s="8"/>
      <c r="H149" s="8"/>
      <c r="I149" s="8">
        <v>88</v>
      </c>
      <c r="J149" s="8"/>
      <c r="K149" s="8"/>
      <c r="L149" s="14">
        <f t="shared" si="2"/>
        <v>88</v>
      </c>
      <c r="M149" s="14"/>
      <c r="N149" s="14">
        <v>1732</v>
      </c>
      <c r="O149" s="14"/>
      <c r="P149" s="14"/>
      <c r="Q149" s="16">
        <v>1</v>
      </c>
    </row>
    <row r="150" spans="1:17" ht="12.75">
      <c r="A150" s="119">
        <v>140</v>
      </c>
      <c r="B150" s="8" t="s">
        <v>224</v>
      </c>
      <c r="C150" s="8" t="s">
        <v>460</v>
      </c>
      <c r="D150" s="9">
        <v>1</v>
      </c>
      <c r="E150" s="9" t="s">
        <v>30</v>
      </c>
      <c r="F150" s="8">
        <v>474</v>
      </c>
      <c r="G150" s="8"/>
      <c r="H150" s="8"/>
      <c r="I150" s="8">
        <v>202</v>
      </c>
      <c r="J150" s="8"/>
      <c r="K150" s="8">
        <v>98</v>
      </c>
      <c r="L150" s="14">
        <f t="shared" si="2"/>
        <v>774</v>
      </c>
      <c r="M150" s="14"/>
      <c r="N150" s="14">
        <v>88</v>
      </c>
      <c r="O150" s="14"/>
      <c r="P150" s="14">
        <v>591</v>
      </c>
      <c r="Q150" s="16">
        <v>1</v>
      </c>
    </row>
    <row r="151" spans="1:17" ht="12.75">
      <c r="A151" s="119">
        <v>141</v>
      </c>
      <c r="B151" s="8" t="s">
        <v>224</v>
      </c>
      <c r="C151" s="8" t="s">
        <v>225</v>
      </c>
      <c r="D151" s="9">
        <v>1</v>
      </c>
      <c r="E151" s="9" t="s">
        <v>30</v>
      </c>
      <c r="F151" s="8"/>
      <c r="G151" s="8"/>
      <c r="H151" s="8">
        <v>911</v>
      </c>
      <c r="I151" s="8">
        <v>1258</v>
      </c>
      <c r="J151" s="8"/>
      <c r="K151" s="8">
        <v>98</v>
      </c>
      <c r="L151" s="14">
        <f t="shared" si="2"/>
        <v>2267</v>
      </c>
      <c r="M151" s="14"/>
      <c r="N151" s="14"/>
      <c r="O151" s="14">
        <v>78</v>
      </c>
      <c r="P151" s="14">
        <v>1336</v>
      </c>
      <c r="Q151" s="16">
        <v>1</v>
      </c>
    </row>
    <row r="152" spans="1:17" ht="12.75">
      <c r="A152" s="119">
        <v>142</v>
      </c>
      <c r="B152" s="8" t="s">
        <v>226</v>
      </c>
      <c r="C152" s="8" t="s">
        <v>455</v>
      </c>
      <c r="D152" s="9">
        <v>1</v>
      </c>
      <c r="E152" s="9" t="s">
        <v>30</v>
      </c>
      <c r="F152" s="8">
        <v>499</v>
      </c>
      <c r="G152" s="8"/>
      <c r="H152" s="8"/>
      <c r="I152" s="8">
        <v>65</v>
      </c>
      <c r="J152" s="8">
        <v>216</v>
      </c>
      <c r="K152" s="8"/>
      <c r="L152" s="14">
        <f t="shared" si="2"/>
        <v>780</v>
      </c>
      <c r="M152" s="14"/>
      <c r="N152" s="14"/>
      <c r="O152" s="14"/>
      <c r="P152" s="14">
        <v>340</v>
      </c>
      <c r="Q152" s="16">
        <v>1</v>
      </c>
    </row>
    <row r="153" spans="1:17" ht="12.75">
      <c r="A153" s="118">
        <v>143</v>
      </c>
      <c r="B153" s="8" t="s">
        <v>227</v>
      </c>
      <c r="C153" s="8" t="s">
        <v>457</v>
      </c>
      <c r="D153" s="9">
        <v>1</v>
      </c>
      <c r="E153" s="9" t="s">
        <v>30</v>
      </c>
      <c r="F153" s="8">
        <v>230</v>
      </c>
      <c r="G153" s="8">
        <v>886</v>
      </c>
      <c r="H153" s="8"/>
      <c r="I153" s="8">
        <v>166</v>
      </c>
      <c r="J153" s="8">
        <v>113</v>
      </c>
      <c r="K153" s="8">
        <v>161</v>
      </c>
      <c r="L153" s="14">
        <f t="shared" si="2"/>
        <v>1556</v>
      </c>
      <c r="M153" s="14"/>
      <c r="N153" s="14"/>
      <c r="O153" s="14"/>
      <c r="P153" s="14">
        <v>885</v>
      </c>
      <c r="Q153" s="16">
        <v>1</v>
      </c>
    </row>
    <row r="154" spans="1:17" ht="12.75">
      <c r="A154" s="119">
        <v>144</v>
      </c>
      <c r="B154" s="8" t="s">
        <v>227</v>
      </c>
      <c r="C154" s="8" t="s">
        <v>458</v>
      </c>
      <c r="D154" s="9">
        <v>1</v>
      </c>
      <c r="E154" s="9" t="s">
        <v>30</v>
      </c>
      <c r="F154" s="8"/>
      <c r="G154" s="8">
        <v>1144</v>
      </c>
      <c r="H154" s="8"/>
      <c r="I154" s="8">
        <v>366</v>
      </c>
      <c r="J154" s="8"/>
      <c r="K154" s="8">
        <v>84</v>
      </c>
      <c r="L154" s="14">
        <f t="shared" si="2"/>
        <v>1594</v>
      </c>
      <c r="M154" s="14"/>
      <c r="N154" s="14"/>
      <c r="O154" s="14"/>
      <c r="P154" s="14">
        <v>1276</v>
      </c>
      <c r="Q154" s="16">
        <v>1</v>
      </c>
    </row>
    <row r="155" spans="1:17" ht="12.75">
      <c r="A155" s="119">
        <v>145</v>
      </c>
      <c r="B155" s="8" t="s">
        <v>228</v>
      </c>
      <c r="C155" s="8" t="s">
        <v>456</v>
      </c>
      <c r="D155" s="9">
        <v>1</v>
      </c>
      <c r="E155" s="9" t="s">
        <v>30</v>
      </c>
      <c r="F155" s="8">
        <v>1001</v>
      </c>
      <c r="G155" s="8"/>
      <c r="H155" s="8">
        <v>32</v>
      </c>
      <c r="I155" s="8"/>
      <c r="J155" s="8"/>
      <c r="K155" s="8"/>
      <c r="L155" s="14">
        <f t="shared" si="2"/>
        <v>1033</v>
      </c>
      <c r="M155" s="14"/>
      <c r="N155" s="14"/>
      <c r="O155" s="14">
        <v>218</v>
      </c>
      <c r="P155" s="14">
        <v>266</v>
      </c>
      <c r="Q155" s="16">
        <v>1</v>
      </c>
    </row>
    <row r="156" spans="1:17" ht="12.75">
      <c r="A156" s="119">
        <v>146</v>
      </c>
      <c r="B156" s="8" t="s">
        <v>229</v>
      </c>
      <c r="C156" s="8" t="s">
        <v>230</v>
      </c>
      <c r="D156" s="9">
        <v>2</v>
      </c>
      <c r="E156" s="9" t="s">
        <v>30</v>
      </c>
      <c r="F156" s="8">
        <v>610</v>
      </c>
      <c r="G156" s="8">
        <v>285</v>
      </c>
      <c r="H156" s="8"/>
      <c r="I156" s="8">
        <v>373</v>
      </c>
      <c r="J156" s="8"/>
      <c r="K156" s="8">
        <v>111</v>
      </c>
      <c r="L156" s="14">
        <f t="shared" si="2"/>
        <v>1379</v>
      </c>
      <c r="M156" s="14"/>
      <c r="N156" s="14"/>
      <c r="O156" s="14"/>
      <c r="P156" s="14">
        <v>630</v>
      </c>
      <c r="Q156" s="16">
        <v>1</v>
      </c>
    </row>
    <row r="157" spans="1:17" ht="12.75">
      <c r="A157" s="119">
        <v>147</v>
      </c>
      <c r="B157" s="8" t="s">
        <v>231</v>
      </c>
      <c r="C157" s="8" t="s">
        <v>232</v>
      </c>
      <c r="D157" s="9">
        <v>2</v>
      </c>
      <c r="E157" s="9" t="s">
        <v>30</v>
      </c>
      <c r="F157" s="8"/>
      <c r="G157" s="8"/>
      <c r="H157" s="8"/>
      <c r="I157" s="8">
        <v>205</v>
      </c>
      <c r="J157" s="8"/>
      <c r="K157" s="8">
        <v>4</v>
      </c>
      <c r="L157" s="14">
        <f t="shared" si="2"/>
        <v>209</v>
      </c>
      <c r="M157" s="14"/>
      <c r="N157" s="14">
        <v>237</v>
      </c>
      <c r="O157" s="14">
        <v>82</v>
      </c>
      <c r="P157" s="14">
        <v>309</v>
      </c>
      <c r="Q157" s="16">
        <v>1</v>
      </c>
    </row>
    <row r="158" spans="1:17" ht="12.75">
      <c r="A158" s="119">
        <v>148</v>
      </c>
      <c r="B158" s="8" t="s">
        <v>233</v>
      </c>
      <c r="C158" s="8" t="s">
        <v>234</v>
      </c>
      <c r="D158" s="9">
        <v>2</v>
      </c>
      <c r="E158" s="9" t="s">
        <v>235</v>
      </c>
      <c r="F158" s="8"/>
      <c r="G158" s="8"/>
      <c r="H158" s="8"/>
      <c r="I158" s="8">
        <v>67</v>
      </c>
      <c r="J158" s="8"/>
      <c r="K158" s="8">
        <v>326</v>
      </c>
      <c r="L158" s="14">
        <f t="shared" si="2"/>
        <v>393</v>
      </c>
      <c r="M158" s="14"/>
      <c r="N158" s="14"/>
      <c r="O158" s="14"/>
      <c r="P158" s="14">
        <v>169</v>
      </c>
      <c r="Q158" s="16">
        <v>1</v>
      </c>
    </row>
    <row r="159" spans="1:17" ht="12.75">
      <c r="A159" s="118">
        <v>149</v>
      </c>
      <c r="B159" s="8" t="s">
        <v>462</v>
      </c>
      <c r="C159" s="8" t="s">
        <v>236</v>
      </c>
      <c r="D159" s="9">
        <v>1</v>
      </c>
      <c r="E159" s="9" t="s">
        <v>30</v>
      </c>
      <c r="F159" s="8">
        <v>1289</v>
      </c>
      <c r="G159" s="8"/>
      <c r="H159" s="8">
        <v>338</v>
      </c>
      <c r="I159" s="8"/>
      <c r="J159" s="8">
        <v>1247</v>
      </c>
      <c r="K159" s="8">
        <v>527</v>
      </c>
      <c r="L159" s="14">
        <f t="shared" si="2"/>
        <v>3401</v>
      </c>
      <c r="M159" s="14"/>
      <c r="N159" s="14">
        <v>7064</v>
      </c>
      <c r="O159" s="14"/>
      <c r="P159" s="14">
        <v>15103</v>
      </c>
      <c r="Q159" s="16">
        <v>1</v>
      </c>
    </row>
    <row r="160" spans="1:17" ht="12.75">
      <c r="A160" s="119">
        <v>150</v>
      </c>
      <c r="B160" s="8" t="s">
        <v>237</v>
      </c>
      <c r="C160" s="8" t="s">
        <v>238</v>
      </c>
      <c r="D160" s="9">
        <v>1</v>
      </c>
      <c r="E160" s="9" t="s">
        <v>30</v>
      </c>
      <c r="F160" s="8"/>
      <c r="G160" s="8"/>
      <c r="H160" s="8"/>
      <c r="I160" s="8"/>
      <c r="J160" s="8"/>
      <c r="K160" s="8"/>
      <c r="L160" s="14">
        <f t="shared" si="2"/>
        <v>0</v>
      </c>
      <c r="M160" s="14"/>
      <c r="N160" s="14">
        <v>1531</v>
      </c>
      <c r="O160" s="14">
        <v>149</v>
      </c>
      <c r="P160" s="14"/>
      <c r="Q160" s="16">
        <v>1</v>
      </c>
    </row>
    <row r="161" spans="1:17" ht="12.75">
      <c r="A161" s="119">
        <v>151</v>
      </c>
      <c r="B161" s="8" t="s">
        <v>237</v>
      </c>
      <c r="C161" s="8" t="s">
        <v>239</v>
      </c>
      <c r="D161" s="9">
        <v>2</v>
      </c>
      <c r="E161" s="9" t="s">
        <v>30</v>
      </c>
      <c r="F161" s="8"/>
      <c r="G161" s="8"/>
      <c r="H161" s="8"/>
      <c r="I161" s="8"/>
      <c r="J161" s="8"/>
      <c r="K161" s="8"/>
      <c r="L161" s="14">
        <f t="shared" si="2"/>
        <v>0</v>
      </c>
      <c r="M161" s="14"/>
      <c r="N161" s="14">
        <v>1241</v>
      </c>
      <c r="O161" s="14">
        <v>290</v>
      </c>
      <c r="P161" s="14"/>
      <c r="Q161" s="16">
        <v>1</v>
      </c>
    </row>
    <row r="162" spans="1:17" ht="12.75">
      <c r="A162" s="119">
        <v>152</v>
      </c>
      <c r="B162" s="8" t="s">
        <v>237</v>
      </c>
      <c r="C162" s="8" t="s">
        <v>240</v>
      </c>
      <c r="D162" s="9">
        <v>1</v>
      </c>
      <c r="E162" s="9" t="s">
        <v>30</v>
      </c>
      <c r="F162" s="8"/>
      <c r="G162" s="8"/>
      <c r="H162" s="8"/>
      <c r="I162" s="8"/>
      <c r="J162" s="8"/>
      <c r="K162" s="8"/>
      <c r="L162" s="14">
        <f t="shared" si="2"/>
        <v>0</v>
      </c>
      <c r="M162" s="14"/>
      <c r="N162" s="14">
        <v>875</v>
      </c>
      <c r="O162" s="14">
        <v>132</v>
      </c>
      <c r="P162" s="14"/>
      <c r="Q162" s="16">
        <v>1</v>
      </c>
    </row>
    <row r="163" spans="1:17" ht="12.75">
      <c r="A163" s="119">
        <v>153</v>
      </c>
      <c r="B163" s="8" t="s">
        <v>237</v>
      </c>
      <c r="C163" s="8" t="s">
        <v>241</v>
      </c>
      <c r="D163" s="9">
        <v>2</v>
      </c>
      <c r="E163" s="9" t="s">
        <v>30</v>
      </c>
      <c r="F163" s="8"/>
      <c r="G163" s="8"/>
      <c r="H163" s="8"/>
      <c r="I163" s="8"/>
      <c r="J163" s="8"/>
      <c r="K163" s="8"/>
      <c r="L163" s="14">
        <f t="shared" si="2"/>
        <v>0</v>
      </c>
      <c r="M163" s="14"/>
      <c r="N163" s="14">
        <v>1268</v>
      </c>
      <c r="O163" s="14">
        <v>300</v>
      </c>
      <c r="P163" s="14"/>
      <c r="Q163" s="16">
        <v>1</v>
      </c>
    </row>
    <row r="164" spans="1:17" ht="13.5" thickBot="1">
      <c r="A164" s="121">
        <v>154</v>
      </c>
      <c r="B164" s="17" t="s">
        <v>242</v>
      </c>
      <c r="C164" s="17" t="s">
        <v>243</v>
      </c>
      <c r="D164" s="18">
        <v>2</v>
      </c>
      <c r="E164" s="18" t="s">
        <v>30</v>
      </c>
      <c r="F164" s="17"/>
      <c r="G164" s="17"/>
      <c r="H164" s="17"/>
      <c r="I164" s="17">
        <v>30</v>
      </c>
      <c r="J164" s="17"/>
      <c r="K164" s="17">
        <v>6440</v>
      </c>
      <c r="L164" s="29">
        <f t="shared" si="2"/>
        <v>6470</v>
      </c>
      <c r="M164" s="17"/>
      <c r="N164" s="17"/>
      <c r="O164" s="17"/>
      <c r="P164" s="17">
        <v>1124</v>
      </c>
      <c r="Q164" s="19">
        <v>1</v>
      </c>
    </row>
    <row r="165" spans="1:17" ht="13.5" thickBot="1">
      <c r="A165" s="117">
        <v>155</v>
      </c>
      <c r="B165" s="29" t="s">
        <v>244</v>
      </c>
      <c r="C165" s="29" t="s">
        <v>245</v>
      </c>
      <c r="D165" s="124">
        <v>2</v>
      </c>
      <c r="E165" s="124" t="s">
        <v>30</v>
      </c>
      <c r="F165" s="29"/>
      <c r="G165" s="29">
        <v>58</v>
      </c>
      <c r="H165" s="29"/>
      <c r="I165" s="29"/>
      <c r="J165" s="29"/>
      <c r="K165" s="29"/>
      <c r="L165" s="5">
        <f t="shared" si="2"/>
        <v>58</v>
      </c>
      <c r="M165" s="29">
        <v>8978</v>
      </c>
      <c r="N165" s="29"/>
      <c r="O165" s="29"/>
      <c r="P165" s="29"/>
      <c r="Q165" s="30">
        <v>1</v>
      </c>
    </row>
    <row r="166" spans="1:17" ht="12.75">
      <c r="A166" s="159"/>
      <c r="B166" s="159"/>
      <c r="C166" s="159"/>
      <c r="D166" s="161"/>
      <c r="E166" s="161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61"/>
    </row>
    <row r="167" spans="1:17" ht="12.75">
      <c r="A167" s="159"/>
      <c r="B167" s="159"/>
      <c r="C167" s="159"/>
      <c r="D167" s="161"/>
      <c r="E167" s="161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61"/>
    </row>
    <row r="168" spans="1:17" ht="12.75">
      <c r="A168" s="125" t="s">
        <v>246</v>
      </c>
      <c r="B168" s="74"/>
      <c r="C168" s="74"/>
      <c r="D168" s="74"/>
      <c r="E168" s="74"/>
      <c r="F168" s="126"/>
      <c r="G168" s="74"/>
      <c r="H168" s="74"/>
      <c r="I168" s="74"/>
      <c r="J168" s="74"/>
      <c r="K168" s="74"/>
      <c r="L168" s="126"/>
      <c r="M168" s="74"/>
      <c r="N168" s="74"/>
      <c r="O168" s="74"/>
      <c r="P168" s="74"/>
      <c r="Q168" s="126"/>
    </row>
    <row r="170" spans="1:4" ht="12.75">
      <c r="A170" s="127" t="s">
        <v>247</v>
      </c>
      <c r="D170" s="127" t="s">
        <v>248</v>
      </c>
    </row>
    <row r="171" spans="1:4" ht="12.75">
      <c r="A171" s="128" t="s">
        <v>249</v>
      </c>
      <c r="D171" s="128" t="s">
        <v>250</v>
      </c>
    </row>
    <row r="172" spans="1:4" ht="12.75">
      <c r="A172" s="128" t="s">
        <v>251</v>
      </c>
      <c r="D172" s="128" t="s">
        <v>252</v>
      </c>
    </row>
    <row r="173" spans="1:4" ht="12.75">
      <c r="A173" s="128" t="s">
        <v>253</v>
      </c>
      <c r="D173" s="128" t="s">
        <v>254</v>
      </c>
    </row>
    <row r="174" ht="12.75">
      <c r="D174" s="128" t="s">
        <v>255</v>
      </c>
    </row>
    <row r="175" ht="12.75">
      <c r="D175" s="128"/>
    </row>
    <row r="176" ht="12.75">
      <c r="A176" s="127" t="s">
        <v>256</v>
      </c>
    </row>
    <row r="177" spans="1:4" ht="12.75">
      <c r="A177" s="128" t="s">
        <v>257</v>
      </c>
      <c r="D177" s="69" t="s">
        <v>258</v>
      </c>
    </row>
    <row r="178" spans="1:4" ht="12.75">
      <c r="A178" s="128" t="s">
        <v>259</v>
      </c>
      <c r="D178" s="69" t="s">
        <v>260</v>
      </c>
    </row>
    <row r="179" ht="12.75">
      <c r="A179" s="128" t="s">
        <v>261</v>
      </c>
    </row>
    <row r="181" ht="12.75">
      <c r="A181" s="128" t="s">
        <v>262</v>
      </c>
    </row>
    <row r="182" ht="12.75">
      <c r="A182" s="128" t="s">
        <v>263</v>
      </c>
    </row>
    <row r="184" ht="12.75">
      <c r="A184" s="128"/>
    </row>
    <row r="185" ht="12.75">
      <c r="A185" s="128" t="s">
        <v>487</v>
      </c>
    </row>
  </sheetData>
  <mergeCells count="5">
    <mergeCell ref="F9:P9"/>
    <mergeCell ref="A2:Q2"/>
    <mergeCell ref="A9:A10"/>
    <mergeCell ref="B9:B10"/>
    <mergeCell ref="C9:C10"/>
  </mergeCells>
  <printOptions/>
  <pageMargins left="0.1968503937007874" right="0" top="0.3937007874015748" bottom="0.1968503937007874" header="0.5118110236220472" footer="0.5118110236220472"/>
  <pageSetup fitToHeight="3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5" zoomScaleNormal="85" workbookViewId="0" topLeftCell="A16">
      <selection activeCell="E35" sqref="E35"/>
    </sheetView>
  </sheetViews>
  <sheetFormatPr defaultColWidth="9.140625" defaultRowHeight="12.75"/>
  <cols>
    <col min="1" max="1" width="6.7109375" style="69" customWidth="1"/>
    <col min="2" max="2" width="17.7109375" style="69" customWidth="1"/>
    <col min="3" max="3" width="35.140625" style="69" customWidth="1"/>
    <col min="4" max="4" width="37.421875" style="69" customWidth="1"/>
    <col min="5" max="5" width="6.28125" style="69" customWidth="1"/>
    <col min="6" max="6" width="7.140625" style="69" customWidth="1"/>
    <col min="7" max="7" width="8.140625" style="69" customWidth="1"/>
    <col min="8" max="8" width="7.28125" style="69" customWidth="1"/>
    <col min="9" max="9" width="9.57421875" style="69" customWidth="1"/>
    <col min="10" max="10" width="7.421875" style="69" customWidth="1"/>
    <col min="11" max="11" width="8.8515625" style="69" customWidth="1"/>
    <col min="12" max="12" width="9.00390625" style="69" customWidth="1"/>
    <col min="13" max="13" width="9.7109375" style="69" customWidth="1"/>
    <col min="14" max="14" width="7.28125" style="69" customWidth="1"/>
    <col min="15" max="15" width="9.140625" style="69" customWidth="1"/>
    <col min="16" max="16" width="14.8515625" style="69" customWidth="1"/>
    <col min="17" max="16384" width="9.140625" style="69" customWidth="1"/>
  </cols>
  <sheetData>
    <row r="1" ht="12.75">
      <c r="P1" s="79" t="s">
        <v>265</v>
      </c>
    </row>
    <row r="2" spans="1:16" s="112" customFormat="1" ht="18">
      <c r="A2" s="274" t="s">
        <v>266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4" spans="1:3" ht="12.75">
      <c r="A4" s="69" t="s">
        <v>2</v>
      </c>
      <c r="C4" s="69" t="s">
        <v>267</v>
      </c>
    </row>
    <row r="5" spans="1:3" ht="12.75">
      <c r="A5" s="69" t="s">
        <v>4</v>
      </c>
      <c r="C5" s="113" t="s">
        <v>409</v>
      </c>
    </row>
    <row r="7" spans="1:3" ht="12.75">
      <c r="A7" s="69" t="s">
        <v>5</v>
      </c>
      <c r="C7" s="69" t="s">
        <v>268</v>
      </c>
    </row>
    <row r="9" ht="13.5" thickBot="1"/>
    <row r="10" spans="1:16" s="80" customFormat="1" ht="42" customHeight="1">
      <c r="A10" s="275" t="s">
        <v>7</v>
      </c>
      <c r="B10" s="279" t="s">
        <v>269</v>
      </c>
      <c r="C10" s="277" t="s">
        <v>8</v>
      </c>
      <c r="D10" s="277" t="s">
        <v>9</v>
      </c>
      <c r="E10" s="273" t="s">
        <v>12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114" t="s">
        <v>13</v>
      </c>
    </row>
    <row r="11" spans="1:16" s="80" customFormat="1" ht="53.25" customHeight="1" thickBot="1">
      <c r="A11" s="276"/>
      <c r="B11" s="280"/>
      <c r="C11" s="278"/>
      <c r="D11" s="278"/>
      <c r="E11" s="82" t="s">
        <v>16</v>
      </c>
      <c r="F11" s="82" t="s">
        <v>17</v>
      </c>
      <c r="G11" s="82" t="s">
        <v>18</v>
      </c>
      <c r="H11" s="82" t="s">
        <v>19</v>
      </c>
      <c r="I11" s="82" t="s">
        <v>20</v>
      </c>
      <c r="J11" s="82" t="s">
        <v>21</v>
      </c>
      <c r="K11" s="82" t="s">
        <v>22</v>
      </c>
      <c r="L11" s="82" t="s">
        <v>23</v>
      </c>
      <c r="M11" s="82" t="s">
        <v>24</v>
      </c>
      <c r="N11" s="82" t="s">
        <v>25</v>
      </c>
      <c r="O11" s="82" t="s">
        <v>26</v>
      </c>
      <c r="P11" s="83" t="s">
        <v>270</v>
      </c>
    </row>
    <row r="12" spans="1:16" ht="12.75">
      <c r="A12" s="34"/>
      <c r="B12" s="35" t="s">
        <v>271</v>
      </c>
      <c r="C12" s="35" t="s">
        <v>272</v>
      </c>
      <c r="D12" s="35" t="s">
        <v>273</v>
      </c>
      <c r="E12" s="8">
        <v>822</v>
      </c>
      <c r="F12" s="8">
        <v>937</v>
      </c>
      <c r="G12" s="8"/>
      <c r="H12" s="8">
        <v>231</v>
      </c>
      <c r="I12" s="8">
        <v>860</v>
      </c>
      <c r="J12" s="8">
        <v>83</v>
      </c>
      <c r="K12" s="14">
        <f>SUM(E12:J12)</f>
        <v>2933</v>
      </c>
      <c r="L12" s="8"/>
      <c r="M12" s="8">
        <v>42</v>
      </c>
      <c r="N12" s="8"/>
      <c r="O12" s="8">
        <v>544</v>
      </c>
      <c r="P12" s="36" t="s">
        <v>274</v>
      </c>
    </row>
    <row r="13" spans="1:16" ht="12.75">
      <c r="A13" s="40"/>
      <c r="B13" s="129" t="s">
        <v>275</v>
      </c>
      <c r="C13" s="129" t="s">
        <v>276</v>
      </c>
      <c r="D13" s="129" t="s">
        <v>277</v>
      </c>
      <c r="E13" s="14">
        <v>360</v>
      </c>
      <c r="F13" s="14">
        <v>431</v>
      </c>
      <c r="G13" s="14"/>
      <c r="H13" s="14">
        <v>265</v>
      </c>
      <c r="I13" s="14">
        <v>889</v>
      </c>
      <c r="J13" s="14">
        <v>191</v>
      </c>
      <c r="K13" s="14">
        <f>SUM(E13:J13)</f>
        <v>2136</v>
      </c>
      <c r="L13" s="14"/>
      <c r="M13" s="14">
        <v>345</v>
      </c>
      <c r="N13" s="14"/>
      <c r="O13" s="14">
        <v>874</v>
      </c>
      <c r="P13" s="41" t="s">
        <v>274</v>
      </c>
    </row>
    <row r="14" spans="1:16" ht="12.75">
      <c r="A14" s="40"/>
      <c r="B14" s="129" t="s">
        <v>278</v>
      </c>
      <c r="C14" s="129" t="s">
        <v>415</v>
      </c>
      <c r="D14" s="129" t="s">
        <v>279</v>
      </c>
      <c r="E14" s="14">
        <v>1178</v>
      </c>
      <c r="F14" s="14">
        <v>501</v>
      </c>
      <c r="G14" s="14"/>
      <c r="H14" s="14">
        <v>309</v>
      </c>
      <c r="I14" s="14">
        <v>356</v>
      </c>
      <c r="J14" s="14">
        <v>277</v>
      </c>
      <c r="K14" s="14">
        <f aca="true" t="shared" si="0" ref="K14:K55">SUM(E14:J14)</f>
        <v>2621</v>
      </c>
      <c r="L14" s="14"/>
      <c r="M14" s="14">
        <v>61</v>
      </c>
      <c r="N14" s="14">
        <v>384</v>
      </c>
      <c r="O14" s="14">
        <v>1716</v>
      </c>
      <c r="P14" s="41" t="s">
        <v>280</v>
      </c>
    </row>
    <row r="15" spans="1:16" ht="12.75">
      <c r="A15" s="40"/>
      <c r="B15" s="129" t="s">
        <v>278</v>
      </c>
      <c r="C15" s="129" t="s">
        <v>416</v>
      </c>
      <c r="D15" s="129" t="s">
        <v>279</v>
      </c>
      <c r="E15" s="14"/>
      <c r="F15" s="14"/>
      <c r="G15" s="14"/>
      <c r="H15" s="14"/>
      <c r="I15" s="14"/>
      <c r="J15" s="14">
        <v>626</v>
      </c>
      <c r="K15" s="14">
        <f t="shared" si="0"/>
        <v>626</v>
      </c>
      <c r="L15" s="14"/>
      <c r="M15" s="14"/>
      <c r="N15" s="14"/>
      <c r="O15" s="14"/>
      <c r="P15" s="41" t="s">
        <v>417</v>
      </c>
    </row>
    <row r="16" spans="1:16" ht="12.75">
      <c r="A16" s="40"/>
      <c r="B16" s="129" t="s">
        <v>281</v>
      </c>
      <c r="C16" s="129" t="s">
        <v>282</v>
      </c>
      <c r="D16" s="129" t="s">
        <v>283</v>
      </c>
      <c r="E16" s="14"/>
      <c r="F16" s="14"/>
      <c r="G16" s="14">
        <v>200</v>
      </c>
      <c r="H16" s="14"/>
      <c r="I16" s="14"/>
      <c r="J16" s="14"/>
      <c r="K16" s="14">
        <f t="shared" si="0"/>
        <v>200</v>
      </c>
      <c r="L16" s="14"/>
      <c r="M16" s="14"/>
      <c r="N16" s="14"/>
      <c r="O16" s="14"/>
      <c r="P16" s="41" t="s">
        <v>274</v>
      </c>
    </row>
    <row r="17" spans="1:16" ht="12.75">
      <c r="A17" s="40"/>
      <c r="B17" s="129" t="s">
        <v>284</v>
      </c>
      <c r="C17" s="129" t="s">
        <v>285</v>
      </c>
      <c r="D17" s="129" t="s">
        <v>286</v>
      </c>
      <c r="E17" s="14"/>
      <c r="F17" s="14"/>
      <c r="G17" s="14"/>
      <c r="H17" s="14"/>
      <c r="I17" s="14"/>
      <c r="J17" s="14">
        <v>228</v>
      </c>
      <c r="K17" s="14">
        <f t="shared" si="0"/>
        <v>228</v>
      </c>
      <c r="L17" s="14"/>
      <c r="M17" s="14"/>
      <c r="N17" s="14"/>
      <c r="O17" s="14"/>
      <c r="P17" s="41" t="s">
        <v>274</v>
      </c>
    </row>
    <row r="18" spans="1:16" ht="12.75">
      <c r="A18" s="40"/>
      <c r="B18" s="129" t="s">
        <v>287</v>
      </c>
      <c r="C18" s="129" t="s">
        <v>285</v>
      </c>
      <c r="D18" s="129" t="s">
        <v>288</v>
      </c>
      <c r="E18" s="14"/>
      <c r="F18" s="14"/>
      <c r="G18" s="14"/>
      <c r="H18" s="14"/>
      <c r="I18" s="14"/>
      <c r="J18" s="14">
        <v>351</v>
      </c>
      <c r="K18" s="14">
        <f t="shared" si="0"/>
        <v>351</v>
      </c>
      <c r="L18" s="14"/>
      <c r="M18" s="14"/>
      <c r="N18" s="14"/>
      <c r="O18" s="14"/>
      <c r="P18" s="41" t="s">
        <v>274</v>
      </c>
    </row>
    <row r="19" spans="1:16" ht="12.75">
      <c r="A19" s="40"/>
      <c r="B19" s="129" t="s">
        <v>278</v>
      </c>
      <c r="C19" s="129" t="s">
        <v>289</v>
      </c>
      <c r="D19" s="129" t="s">
        <v>290</v>
      </c>
      <c r="E19" s="14">
        <v>410</v>
      </c>
      <c r="F19" s="14">
        <v>390</v>
      </c>
      <c r="G19" s="14">
        <v>366</v>
      </c>
      <c r="H19" s="14">
        <v>153</v>
      </c>
      <c r="I19" s="14">
        <v>53</v>
      </c>
      <c r="J19" s="14">
        <v>17</v>
      </c>
      <c r="K19" s="14">
        <f t="shared" si="0"/>
        <v>1389</v>
      </c>
      <c r="L19" s="14"/>
      <c r="M19" s="14"/>
      <c r="N19" s="14"/>
      <c r="O19" s="14">
        <v>292</v>
      </c>
      <c r="P19" s="41">
        <v>2013</v>
      </c>
    </row>
    <row r="20" spans="1:16" ht="12.75">
      <c r="A20" s="40"/>
      <c r="B20" s="129" t="s">
        <v>291</v>
      </c>
      <c r="C20" s="129" t="s">
        <v>47</v>
      </c>
      <c r="D20" s="129" t="s">
        <v>292</v>
      </c>
      <c r="E20" s="14">
        <v>1812.54</v>
      </c>
      <c r="F20" s="14">
        <v>1278.35</v>
      </c>
      <c r="G20" s="14">
        <v>228.9</v>
      </c>
      <c r="H20" s="14">
        <v>691.4060000000001</v>
      </c>
      <c r="I20" s="14">
        <v>382.6</v>
      </c>
      <c r="J20" s="14">
        <v>1962</v>
      </c>
      <c r="K20" s="14">
        <f t="shared" si="0"/>
        <v>6355.796</v>
      </c>
      <c r="L20" s="14">
        <v>0</v>
      </c>
      <c r="M20" s="14">
        <v>0</v>
      </c>
      <c r="N20" s="14">
        <v>0</v>
      </c>
      <c r="O20" s="14">
        <v>803</v>
      </c>
      <c r="P20" s="41" t="s">
        <v>274</v>
      </c>
    </row>
    <row r="21" spans="1:16" ht="12.75">
      <c r="A21" s="40"/>
      <c r="B21" s="129" t="s">
        <v>293</v>
      </c>
      <c r="C21" s="129" t="s">
        <v>47</v>
      </c>
      <c r="D21" s="129" t="s">
        <v>294</v>
      </c>
      <c r="E21" s="14"/>
      <c r="F21" s="14">
        <v>587</v>
      </c>
      <c r="G21" s="14"/>
      <c r="H21" s="14"/>
      <c r="I21" s="14"/>
      <c r="J21" s="14"/>
      <c r="K21" s="14">
        <f t="shared" si="0"/>
        <v>587</v>
      </c>
      <c r="L21" s="14"/>
      <c r="M21" s="14"/>
      <c r="N21" s="14"/>
      <c r="O21" s="14"/>
      <c r="P21" s="41" t="s">
        <v>274</v>
      </c>
    </row>
    <row r="22" spans="1:16" ht="12.75">
      <c r="A22" s="40"/>
      <c r="B22" s="129" t="s">
        <v>295</v>
      </c>
      <c r="C22" s="129" t="s">
        <v>47</v>
      </c>
      <c r="D22" s="129" t="s">
        <v>296</v>
      </c>
      <c r="E22" s="14">
        <v>132.6</v>
      </c>
      <c r="F22" s="14">
        <v>91.1</v>
      </c>
      <c r="G22" s="14">
        <v>94.6</v>
      </c>
      <c r="H22" s="14">
        <v>35.6</v>
      </c>
      <c r="I22" s="14">
        <v>0</v>
      </c>
      <c r="J22" s="14">
        <v>239</v>
      </c>
      <c r="K22" s="14">
        <f t="shared" si="0"/>
        <v>592.9</v>
      </c>
      <c r="L22" s="14">
        <v>0</v>
      </c>
      <c r="M22" s="14">
        <v>45.3</v>
      </c>
      <c r="N22" s="14">
        <v>0</v>
      </c>
      <c r="O22" s="14">
        <v>0</v>
      </c>
      <c r="P22" s="41" t="s">
        <v>274</v>
      </c>
    </row>
    <row r="23" spans="1:16" ht="12.75">
      <c r="A23" s="40"/>
      <c r="B23" s="129" t="s">
        <v>297</v>
      </c>
      <c r="C23" s="129" t="s">
        <v>298</v>
      </c>
      <c r="D23" s="129" t="s">
        <v>299</v>
      </c>
      <c r="E23" s="14">
        <v>25</v>
      </c>
      <c r="F23" s="14">
        <v>15</v>
      </c>
      <c r="G23" s="14">
        <v>0</v>
      </c>
      <c r="H23" s="14">
        <v>10</v>
      </c>
      <c r="I23" s="14">
        <v>0</v>
      </c>
      <c r="J23" s="14">
        <v>0</v>
      </c>
      <c r="K23" s="14">
        <f t="shared" si="0"/>
        <v>50</v>
      </c>
      <c r="L23" s="14">
        <v>0</v>
      </c>
      <c r="M23" s="14">
        <v>0</v>
      </c>
      <c r="N23" s="14">
        <v>0</v>
      </c>
      <c r="O23" s="14">
        <v>0</v>
      </c>
      <c r="P23" s="41" t="s">
        <v>274</v>
      </c>
    </row>
    <row r="24" spans="1:16" ht="12.75">
      <c r="A24" s="40"/>
      <c r="B24" s="129" t="s">
        <v>300</v>
      </c>
      <c r="C24" s="129" t="s">
        <v>301</v>
      </c>
      <c r="D24" s="129" t="s">
        <v>302</v>
      </c>
      <c r="E24" s="14">
        <v>28.2</v>
      </c>
      <c r="F24" s="14">
        <v>182.88</v>
      </c>
      <c r="G24" s="14">
        <v>0</v>
      </c>
      <c r="H24" s="14">
        <v>120</v>
      </c>
      <c r="I24" s="14">
        <v>0</v>
      </c>
      <c r="J24" s="14">
        <v>43.24</v>
      </c>
      <c r="K24" s="14">
        <f t="shared" si="0"/>
        <v>374.32</v>
      </c>
      <c r="L24" s="14">
        <v>0</v>
      </c>
      <c r="M24" s="14">
        <v>0</v>
      </c>
      <c r="N24" s="14">
        <v>0</v>
      </c>
      <c r="O24" s="14">
        <v>97.68</v>
      </c>
      <c r="P24" s="130" t="s">
        <v>303</v>
      </c>
    </row>
    <row r="25" spans="1:16" ht="12.75">
      <c r="A25" s="40"/>
      <c r="B25" s="129" t="s">
        <v>278</v>
      </c>
      <c r="C25" s="129" t="s">
        <v>51</v>
      </c>
      <c r="D25" s="129" t="s">
        <v>304</v>
      </c>
      <c r="E25" s="14">
        <v>257.5</v>
      </c>
      <c r="F25" s="14">
        <v>337.66</v>
      </c>
      <c r="G25" s="14">
        <v>62</v>
      </c>
      <c r="H25" s="14">
        <v>62.24</v>
      </c>
      <c r="I25" s="14">
        <v>0</v>
      </c>
      <c r="J25" s="14">
        <v>40.2</v>
      </c>
      <c r="K25" s="14">
        <f t="shared" si="0"/>
        <v>759.6000000000001</v>
      </c>
      <c r="L25" s="14">
        <v>60.9</v>
      </c>
      <c r="M25" s="14">
        <v>0</v>
      </c>
      <c r="N25" s="14">
        <v>0</v>
      </c>
      <c r="O25" s="14">
        <v>274.5</v>
      </c>
      <c r="P25" s="130" t="s">
        <v>305</v>
      </c>
    </row>
    <row r="26" spans="1:16" ht="12.75">
      <c r="A26" s="40"/>
      <c r="B26" s="129" t="s">
        <v>418</v>
      </c>
      <c r="C26" s="129" t="s">
        <v>419</v>
      </c>
      <c r="D26" s="129" t="s">
        <v>420</v>
      </c>
      <c r="E26" s="14">
        <v>45</v>
      </c>
      <c r="F26" s="14">
        <v>105</v>
      </c>
      <c r="G26" s="14">
        <v>58</v>
      </c>
      <c r="H26" s="14">
        <v>114</v>
      </c>
      <c r="I26" s="14"/>
      <c r="J26" s="14">
        <v>85</v>
      </c>
      <c r="K26" s="14">
        <f t="shared" si="0"/>
        <v>407</v>
      </c>
      <c r="L26" s="14"/>
      <c r="M26" s="14"/>
      <c r="N26" s="14"/>
      <c r="O26" s="14">
        <v>99</v>
      </c>
      <c r="P26" s="41" t="s">
        <v>306</v>
      </c>
    </row>
    <row r="27" spans="1:16" ht="12.75">
      <c r="A27" s="40"/>
      <c r="B27" s="129" t="s">
        <v>307</v>
      </c>
      <c r="C27" s="129" t="s">
        <v>308</v>
      </c>
      <c r="D27" s="129" t="s">
        <v>309</v>
      </c>
      <c r="E27" s="14">
        <v>0</v>
      </c>
      <c r="F27" s="14">
        <v>22</v>
      </c>
      <c r="G27" s="14">
        <v>0</v>
      </c>
      <c r="H27" s="14">
        <v>22</v>
      </c>
      <c r="I27" s="14"/>
      <c r="J27" s="14">
        <v>248</v>
      </c>
      <c r="K27" s="14">
        <f t="shared" si="0"/>
        <v>292</v>
      </c>
      <c r="L27" s="14">
        <v>886</v>
      </c>
      <c r="M27" s="14"/>
      <c r="N27" s="14"/>
      <c r="O27" s="14">
        <v>258</v>
      </c>
      <c r="P27" s="41" t="s">
        <v>306</v>
      </c>
    </row>
    <row r="28" spans="1:16" ht="12.75">
      <c r="A28" s="40"/>
      <c r="B28" s="129" t="s">
        <v>310</v>
      </c>
      <c r="C28" s="129" t="s">
        <v>311</v>
      </c>
      <c r="D28" s="129" t="s">
        <v>312</v>
      </c>
      <c r="E28" s="14"/>
      <c r="F28" s="14"/>
      <c r="G28" s="14"/>
      <c r="H28" s="14"/>
      <c r="I28" s="14">
        <v>226</v>
      </c>
      <c r="J28" s="14"/>
      <c r="K28" s="14">
        <f t="shared" si="0"/>
        <v>226</v>
      </c>
      <c r="L28" s="14"/>
      <c r="M28" s="14"/>
      <c r="N28" s="14"/>
      <c r="O28" s="14"/>
      <c r="P28" s="41">
        <v>20</v>
      </c>
    </row>
    <row r="29" spans="1:16" ht="12.75">
      <c r="A29" s="40"/>
      <c r="B29" s="129" t="s">
        <v>313</v>
      </c>
      <c r="C29" s="129" t="s">
        <v>314</v>
      </c>
      <c r="D29" s="129" t="s">
        <v>315</v>
      </c>
      <c r="E29" s="14"/>
      <c r="F29" s="14"/>
      <c r="G29" s="14"/>
      <c r="H29" s="14"/>
      <c r="I29" s="14"/>
      <c r="J29" s="14"/>
      <c r="K29" s="14">
        <f t="shared" si="0"/>
        <v>0</v>
      </c>
      <c r="L29" s="164" t="s">
        <v>482</v>
      </c>
      <c r="M29" s="14"/>
      <c r="N29" s="14"/>
      <c r="O29" s="14"/>
      <c r="P29" s="41" t="s">
        <v>316</v>
      </c>
    </row>
    <row r="30" spans="1:16" ht="12.75">
      <c r="A30" s="40"/>
      <c r="B30" s="129" t="s">
        <v>317</v>
      </c>
      <c r="C30" s="129" t="s">
        <v>314</v>
      </c>
      <c r="D30" s="129" t="s">
        <v>318</v>
      </c>
      <c r="E30" s="14"/>
      <c r="F30" s="14"/>
      <c r="G30" s="14"/>
      <c r="H30" s="14"/>
      <c r="I30" s="14"/>
      <c r="J30" s="14"/>
      <c r="K30" s="14">
        <f t="shared" si="0"/>
        <v>0</v>
      </c>
      <c r="L30" s="164" t="s">
        <v>483</v>
      </c>
      <c r="M30" s="14"/>
      <c r="N30" s="14"/>
      <c r="O30" s="14"/>
      <c r="P30" s="41" t="s">
        <v>316</v>
      </c>
    </row>
    <row r="31" spans="1:16" ht="12.75">
      <c r="A31" s="40"/>
      <c r="B31" s="129" t="s">
        <v>319</v>
      </c>
      <c r="C31" s="129" t="s">
        <v>314</v>
      </c>
      <c r="D31" s="129" t="s">
        <v>320</v>
      </c>
      <c r="E31" s="14"/>
      <c r="F31" s="14"/>
      <c r="G31" s="14"/>
      <c r="H31" s="14"/>
      <c r="I31" s="14"/>
      <c r="J31" s="14"/>
      <c r="K31" s="14">
        <f t="shared" si="0"/>
        <v>0</v>
      </c>
      <c r="L31" s="164" t="s">
        <v>484</v>
      </c>
      <c r="M31" s="14"/>
      <c r="N31" s="14"/>
      <c r="O31" s="14"/>
      <c r="P31" s="41" t="s">
        <v>316</v>
      </c>
    </row>
    <row r="32" spans="1:16" ht="12.75">
      <c r="A32" s="40"/>
      <c r="B32" s="129" t="s">
        <v>319</v>
      </c>
      <c r="C32" s="129" t="s">
        <v>314</v>
      </c>
      <c r="D32" s="129" t="s">
        <v>321</v>
      </c>
      <c r="E32" s="14"/>
      <c r="F32" s="14"/>
      <c r="G32" s="14"/>
      <c r="H32" s="14"/>
      <c r="I32" s="14"/>
      <c r="J32" s="14"/>
      <c r="K32" s="14">
        <f t="shared" si="0"/>
        <v>0</v>
      </c>
      <c r="L32" s="164" t="s">
        <v>485</v>
      </c>
      <c r="M32" s="14"/>
      <c r="N32" s="14"/>
      <c r="O32" s="14"/>
      <c r="P32" s="41" t="s">
        <v>316</v>
      </c>
    </row>
    <row r="33" spans="1:16" ht="12.75">
      <c r="A33" s="40"/>
      <c r="B33" s="129" t="s">
        <v>322</v>
      </c>
      <c r="C33" s="129" t="s">
        <v>323</v>
      </c>
      <c r="D33" s="129" t="s">
        <v>324</v>
      </c>
      <c r="E33" s="14"/>
      <c r="F33" s="14"/>
      <c r="G33" s="14"/>
      <c r="H33" s="14"/>
      <c r="I33" s="14"/>
      <c r="J33" s="14"/>
      <c r="K33" s="14">
        <f t="shared" si="0"/>
        <v>0</v>
      </c>
      <c r="L33" s="164" t="s">
        <v>484</v>
      </c>
      <c r="M33" s="14"/>
      <c r="N33" s="14"/>
      <c r="O33" s="14"/>
      <c r="P33" s="41" t="s">
        <v>316</v>
      </c>
    </row>
    <row r="34" spans="1:16" ht="12.75">
      <c r="A34" s="40"/>
      <c r="B34" s="131" t="s">
        <v>325</v>
      </c>
      <c r="C34" s="131" t="s">
        <v>326</v>
      </c>
      <c r="D34" s="131" t="s">
        <v>327</v>
      </c>
      <c r="E34" s="131">
        <v>42</v>
      </c>
      <c r="F34" s="131"/>
      <c r="G34" s="131"/>
      <c r="H34" s="131"/>
      <c r="I34" s="131"/>
      <c r="J34" s="131"/>
      <c r="K34" s="14">
        <f t="shared" si="0"/>
        <v>42</v>
      </c>
      <c r="L34" s="131"/>
      <c r="M34" s="131"/>
      <c r="N34" s="131"/>
      <c r="O34" s="131"/>
      <c r="P34" s="132" t="s">
        <v>274</v>
      </c>
    </row>
    <row r="35" spans="1:16" ht="12.75">
      <c r="A35" s="40"/>
      <c r="B35" s="131" t="s">
        <v>328</v>
      </c>
      <c r="C35" s="131" t="s">
        <v>329</v>
      </c>
      <c r="D35" s="131" t="s">
        <v>330</v>
      </c>
      <c r="E35" s="131">
        <v>362</v>
      </c>
      <c r="F35" s="131"/>
      <c r="G35" s="131"/>
      <c r="H35" s="131"/>
      <c r="I35" s="131"/>
      <c r="J35" s="131"/>
      <c r="K35" s="14">
        <f t="shared" si="0"/>
        <v>362</v>
      </c>
      <c r="L35" s="131"/>
      <c r="M35" s="131"/>
      <c r="N35" s="131"/>
      <c r="O35" s="131"/>
      <c r="P35" s="132" t="s">
        <v>274</v>
      </c>
    </row>
    <row r="36" spans="1:16" ht="12.75">
      <c r="A36" s="40"/>
      <c r="B36" s="133" t="s">
        <v>421</v>
      </c>
      <c r="C36" s="133" t="s">
        <v>439</v>
      </c>
      <c r="D36" s="135" t="s">
        <v>422</v>
      </c>
      <c r="E36" s="133"/>
      <c r="F36" s="133"/>
      <c r="G36" s="133"/>
      <c r="H36" s="133"/>
      <c r="I36" s="133"/>
      <c r="J36" s="133">
        <v>165</v>
      </c>
      <c r="K36" s="14">
        <f t="shared" si="0"/>
        <v>165</v>
      </c>
      <c r="L36" s="133"/>
      <c r="M36" s="133"/>
      <c r="N36" s="133"/>
      <c r="O36" s="133"/>
      <c r="P36" s="132" t="s">
        <v>274</v>
      </c>
    </row>
    <row r="37" spans="1:16" ht="12.75">
      <c r="A37" s="40"/>
      <c r="B37" s="133" t="s">
        <v>421</v>
      </c>
      <c r="C37" s="133" t="s">
        <v>440</v>
      </c>
      <c r="D37" s="135" t="s">
        <v>423</v>
      </c>
      <c r="E37" s="133"/>
      <c r="F37" s="133"/>
      <c r="G37" s="133"/>
      <c r="H37" s="133"/>
      <c r="I37" s="133"/>
      <c r="J37" s="133">
        <v>638</v>
      </c>
      <c r="K37" s="14">
        <f t="shared" si="0"/>
        <v>638</v>
      </c>
      <c r="L37" s="133"/>
      <c r="M37" s="133"/>
      <c r="N37" s="133"/>
      <c r="O37" s="133"/>
      <c r="P37" s="132" t="s">
        <v>274</v>
      </c>
    </row>
    <row r="38" spans="1:16" ht="12.75">
      <c r="A38" s="40"/>
      <c r="B38" s="133" t="s">
        <v>424</v>
      </c>
      <c r="C38" s="133" t="s">
        <v>425</v>
      </c>
      <c r="D38" s="137" t="s">
        <v>426</v>
      </c>
      <c r="E38" s="134"/>
      <c r="F38" s="134"/>
      <c r="G38" s="133"/>
      <c r="H38" s="133"/>
      <c r="I38" s="133"/>
      <c r="J38" s="133">
        <v>1251</v>
      </c>
      <c r="K38" s="14">
        <f t="shared" si="0"/>
        <v>1251</v>
      </c>
      <c r="L38" s="133"/>
      <c r="M38" s="133"/>
      <c r="N38" s="133"/>
      <c r="O38" s="133"/>
      <c r="P38" s="132" t="s">
        <v>274</v>
      </c>
    </row>
    <row r="39" spans="1:16" ht="12.75">
      <c r="A39" s="40"/>
      <c r="B39" s="133" t="s">
        <v>427</v>
      </c>
      <c r="C39" s="133" t="s">
        <v>428</v>
      </c>
      <c r="D39" s="137" t="s">
        <v>429</v>
      </c>
      <c r="E39" s="134"/>
      <c r="F39" s="134"/>
      <c r="G39" s="133"/>
      <c r="H39" s="133"/>
      <c r="I39" s="133"/>
      <c r="J39" s="133">
        <v>481</v>
      </c>
      <c r="K39" s="14">
        <f t="shared" si="0"/>
        <v>481</v>
      </c>
      <c r="L39" s="133"/>
      <c r="M39" s="133"/>
      <c r="N39" s="133"/>
      <c r="O39" s="133"/>
      <c r="P39" s="132" t="s">
        <v>274</v>
      </c>
    </row>
    <row r="40" spans="1:16" ht="12.75">
      <c r="A40" s="40"/>
      <c r="B40" s="133" t="s">
        <v>430</v>
      </c>
      <c r="C40" s="133" t="s">
        <v>441</v>
      </c>
      <c r="D40" s="138" t="s">
        <v>431</v>
      </c>
      <c r="E40" s="136"/>
      <c r="F40" s="136"/>
      <c r="G40" s="133"/>
      <c r="H40" s="133"/>
      <c r="I40" s="133"/>
      <c r="J40" s="133">
        <v>111</v>
      </c>
      <c r="K40" s="14">
        <f t="shared" si="0"/>
        <v>111</v>
      </c>
      <c r="L40" s="133"/>
      <c r="M40" s="133"/>
      <c r="N40" s="133"/>
      <c r="O40" s="133"/>
      <c r="P40" s="132" t="s">
        <v>274</v>
      </c>
    </row>
    <row r="41" spans="1:16" ht="12.75">
      <c r="A41" s="40"/>
      <c r="B41" s="133" t="s">
        <v>432</v>
      </c>
      <c r="C41" s="133" t="s">
        <v>433</v>
      </c>
      <c r="D41" s="138" t="s">
        <v>434</v>
      </c>
      <c r="E41" s="136"/>
      <c r="F41" s="136"/>
      <c r="G41" s="133"/>
      <c r="H41" s="133"/>
      <c r="I41" s="133"/>
      <c r="J41" s="133"/>
      <c r="K41" s="14">
        <f t="shared" si="0"/>
        <v>0</v>
      </c>
      <c r="L41" s="164" t="s">
        <v>485</v>
      </c>
      <c r="M41" s="133"/>
      <c r="N41" s="133"/>
      <c r="O41" s="133"/>
      <c r="P41" s="41" t="s">
        <v>316</v>
      </c>
    </row>
    <row r="42" spans="1:16" ht="12.75">
      <c r="A42" s="40"/>
      <c r="B42" s="133" t="s">
        <v>435</v>
      </c>
      <c r="C42" s="133" t="s">
        <v>433</v>
      </c>
      <c r="D42" s="138" t="s">
        <v>436</v>
      </c>
      <c r="E42" s="136"/>
      <c r="F42" s="136"/>
      <c r="G42" s="133"/>
      <c r="H42" s="133"/>
      <c r="I42" s="133"/>
      <c r="J42" s="133"/>
      <c r="K42" s="14">
        <f t="shared" si="0"/>
        <v>0</v>
      </c>
      <c r="L42" s="165" t="s">
        <v>484</v>
      </c>
      <c r="M42" s="133"/>
      <c r="N42" s="133"/>
      <c r="O42" s="133"/>
      <c r="P42" s="41" t="s">
        <v>316</v>
      </c>
    </row>
    <row r="43" spans="1:16" ht="12.75">
      <c r="A43" s="40"/>
      <c r="B43" s="129" t="s">
        <v>331</v>
      </c>
      <c r="C43" s="129" t="s">
        <v>83</v>
      </c>
      <c r="D43" s="129" t="s">
        <v>332</v>
      </c>
      <c r="E43" s="14"/>
      <c r="F43" s="14">
        <v>28</v>
      </c>
      <c r="G43" s="14"/>
      <c r="H43" s="14"/>
      <c r="I43" s="14"/>
      <c r="J43" s="14">
        <v>8</v>
      </c>
      <c r="K43" s="14">
        <f t="shared" si="0"/>
        <v>36</v>
      </c>
      <c r="L43" s="14"/>
      <c r="M43" s="14"/>
      <c r="N43" s="14"/>
      <c r="O43" s="14">
        <v>32</v>
      </c>
      <c r="P43" s="41" t="s">
        <v>274</v>
      </c>
    </row>
    <row r="44" spans="1:16" ht="12.75">
      <c r="A44" s="40"/>
      <c r="B44" s="129" t="s">
        <v>278</v>
      </c>
      <c r="C44" s="129" t="s">
        <v>83</v>
      </c>
      <c r="D44" s="129" t="s">
        <v>333</v>
      </c>
      <c r="E44" s="14">
        <v>21</v>
      </c>
      <c r="F44" s="14">
        <v>112</v>
      </c>
      <c r="G44" s="14"/>
      <c r="H44" s="14"/>
      <c r="I44" s="14"/>
      <c r="J44" s="14">
        <v>7</v>
      </c>
      <c r="K44" s="14">
        <f t="shared" si="0"/>
        <v>140</v>
      </c>
      <c r="L44" s="14"/>
      <c r="M44" s="14"/>
      <c r="N44" s="14"/>
      <c r="O44" s="14">
        <v>24</v>
      </c>
      <c r="P44" s="41" t="s">
        <v>274</v>
      </c>
    </row>
    <row r="45" spans="1:16" ht="12.75">
      <c r="A45" s="40"/>
      <c r="B45" s="129" t="s">
        <v>278</v>
      </c>
      <c r="C45" s="129" t="s">
        <v>83</v>
      </c>
      <c r="D45" s="129" t="s">
        <v>437</v>
      </c>
      <c r="E45" s="14">
        <v>160</v>
      </c>
      <c r="F45" s="14">
        <f>36+26+43</f>
        <v>105</v>
      </c>
      <c r="G45" s="14"/>
      <c r="H45" s="14"/>
      <c r="I45" s="14"/>
      <c r="J45" s="14">
        <v>45</v>
      </c>
      <c r="K45" s="14">
        <f t="shared" si="0"/>
        <v>310</v>
      </c>
      <c r="L45" s="14"/>
      <c r="M45" s="14"/>
      <c r="N45" s="14"/>
      <c r="O45" s="14"/>
      <c r="P45" s="41" t="s">
        <v>274</v>
      </c>
    </row>
    <row r="46" spans="1:16" ht="12.75">
      <c r="A46" s="40"/>
      <c r="B46" s="129" t="s">
        <v>334</v>
      </c>
      <c r="C46" s="129" t="s">
        <v>83</v>
      </c>
      <c r="D46" s="129" t="s">
        <v>335</v>
      </c>
      <c r="E46" s="14">
        <v>219</v>
      </c>
      <c r="F46" s="14">
        <v>145</v>
      </c>
      <c r="G46" s="14"/>
      <c r="H46" s="14"/>
      <c r="I46" s="14"/>
      <c r="J46" s="14">
        <v>28</v>
      </c>
      <c r="K46" s="14">
        <f t="shared" si="0"/>
        <v>392</v>
      </c>
      <c r="L46" s="14"/>
      <c r="M46" s="14"/>
      <c r="N46" s="14"/>
      <c r="O46" s="14">
        <v>50</v>
      </c>
      <c r="P46" s="41" t="s">
        <v>274</v>
      </c>
    </row>
    <row r="47" spans="1:16" ht="12.75">
      <c r="A47" s="40"/>
      <c r="B47" s="129" t="s">
        <v>336</v>
      </c>
      <c r="C47" s="129" t="s">
        <v>83</v>
      </c>
      <c r="D47" s="129" t="s">
        <v>337</v>
      </c>
      <c r="E47" s="14"/>
      <c r="F47" s="14">
        <v>40</v>
      </c>
      <c r="G47" s="14"/>
      <c r="H47" s="14"/>
      <c r="I47" s="14"/>
      <c r="J47" s="14"/>
      <c r="K47" s="14">
        <f t="shared" si="0"/>
        <v>40</v>
      </c>
      <c r="L47" s="14"/>
      <c r="M47" s="14"/>
      <c r="N47" s="14"/>
      <c r="O47" s="14"/>
      <c r="P47" s="41" t="s">
        <v>274</v>
      </c>
    </row>
    <row r="48" spans="1:16" ht="12.75">
      <c r="A48" s="40"/>
      <c r="B48" s="129" t="s">
        <v>338</v>
      </c>
      <c r="C48" s="129" t="s">
        <v>339</v>
      </c>
      <c r="D48" s="129" t="s">
        <v>340</v>
      </c>
      <c r="E48" s="14">
        <v>715</v>
      </c>
      <c r="F48" s="14">
        <v>484</v>
      </c>
      <c r="G48" s="14">
        <v>22</v>
      </c>
      <c r="H48" s="14">
        <v>36</v>
      </c>
      <c r="I48" s="129"/>
      <c r="J48" s="129">
        <v>83</v>
      </c>
      <c r="K48" s="14">
        <f t="shared" si="0"/>
        <v>1340</v>
      </c>
      <c r="L48" s="129">
        <v>147</v>
      </c>
      <c r="M48" s="129"/>
      <c r="N48" s="129">
        <v>380</v>
      </c>
      <c r="O48" s="129">
        <v>1240</v>
      </c>
      <c r="P48" s="139">
        <v>20</v>
      </c>
    </row>
    <row r="49" spans="1:16" ht="12.75">
      <c r="A49" s="40"/>
      <c r="B49" s="131" t="s">
        <v>278</v>
      </c>
      <c r="C49" s="131" t="s">
        <v>341</v>
      </c>
      <c r="D49" s="131" t="s">
        <v>342</v>
      </c>
      <c r="E49" s="14">
        <v>1404</v>
      </c>
      <c r="F49" s="14">
        <v>40</v>
      </c>
      <c r="G49" s="14"/>
      <c r="H49" s="14">
        <v>60.4</v>
      </c>
      <c r="I49" s="14"/>
      <c r="J49" s="14">
        <v>57.9</v>
      </c>
      <c r="K49" s="14">
        <f t="shared" si="0"/>
        <v>1562.3000000000002</v>
      </c>
      <c r="L49" s="14">
        <v>213.4</v>
      </c>
      <c r="M49" s="14"/>
      <c r="N49" s="14"/>
      <c r="O49" s="14">
        <v>720.2</v>
      </c>
      <c r="P49" s="139">
        <v>20</v>
      </c>
    </row>
    <row r="50" spans="1:16" ht="12.75">
      <c r="A50" s="40"/>
      <c r="B50" s="129" t="s">
        <v>343</v>
      </c>
      <c r="C50" s="129" t="s">
        <v>344</v>
      </c>
      <c r="D50" s="129" t="s">
        <v>345</v>
      </c>
      <c r="E50" s="14">
        <v>343</v>
      </c>
      <c r="F50" s="14">
        <v>372</v>
      </c>
      <c r="G50" s="14"/>
      <c r="H50" s="14"/>
      <c r="I50" s="14">
        <v>25</v>
      </c>
      <c r="J50" s="14">
        <v>100</v>
      </c>
      <c r="K50" s="14">
        <f t="shared" si="0"/>
        <v>840</v>
      </c>
      <c r="L50" s="14"/>
      <c r="M50" s="14"/>
      <c r="N50" s="14"/>
      <c r="O50" s="14">
        <v>269</v>
      </c>
      <c r="P50" s="41" t="s">
        <v>346</v>
      </c>
    </row>
    <row r="51" spans="1:16" ht="12.75">
      <c r="A51" s="40"/>
      <c r="B51" s="129" t="s">
        <v>347</v>
      </c>
      <c r="C51" s="129" t="s">
        <v>344</v>
      </c>
      <c r="D51" s="129" t="s">
        <v>348</v>
      </c>
      <c r="E51" s="14">
        <v>75</v>
      </c>
      <c r="F51" s="14">
        <v>88</v>
      </c>
      <c r="G51" s="14"/>
      <c r="H51" s="14"/>
      <c r="I51" s="14"/>
      <c r="J51" s="14"/>
      <c r="K51" s="14">
        <f t="shared" si="0"/>
        <v>163</v>
      </c>
      <c r="L51" s="14"/>
      <c r="M51" s="14"/>
      <c r="N51" s="14"/>
      <c r="O51" s="14"/>
      <c r="P51" s="41" t="s">
        <v>346</v>
      </c>
    </row>
    <row r="52" spans="1:16" ht="12.75">
      <c r="A52" s="40"/>
      <c r="B52" s="129" t="s">
        <v>349</v>
      </c>
      <c r="C52" s="129" t="s">
        <v>350</v>
      </c>
      <c r="D52" s="129" t="s">
        <v>351</v>
      </c>
      <c r="E52" s="14"/>
      <c r="F52" s="14"/>
      <c r="G52" s="14">
        <v>520</v>
      </c>
      <c r="H52" s="14"/>
      <c r="I52" s="14"/>
      <c r="J52" s="14"/>
      <c r="K52" s="14">
        <f t="shared" si="0"/>
        <v>520</v>
      </c>
      <c r="L52" s="14"/>
      <c r="M52" s="14"/>
      <c r="N52" s="14"/>
      <c r="O52" s="14"/>
      <c r="P52" s="41" t="s">
        <v>274</v>
      </c>
    </row>
    <row r="53" spans="1:16" ht="12.75">
      <c r="A53" s="40"/>
      <c r="B53" s="129" t="s">
        <v>352</v>
      </c>
      <c r="C53" s="129" t="s">
        <v>353</v>
      </c>
      <c r="D53" s="129" t="s">
        <v>354</v>
      </c>
      <c r="E53" s="14">
        <v>243</v>
      </c>
      <c r="F53" s="14">
        <v>168</v>
      </c>
      <c r="G53" s="14"/>
      <c r="H53" s="14">
        <v>190</v>
      </c>
      <c r="I53" s="14">
        <f>22+43</f>
        <v>65</v>
      </c>
      <c r="J53" s="14">
        <v>24</v>
      </c>
      <c r="K53" s="14">
        <f t="shared" si="0"/>
        <v>690</v>
      </c>
      <c r="L53" s="14"/>
      <c r="M53" s="14"/>
      <c r="N53" s="14"/>
      <c r="O53" s="14"/>
      <c r="P53" s="41" t="s">
        <v>274</v>
      </c>
    </row>
    <row r="54" spans="1:16" ht="12.75">
      <c r="A54" s="147"/>
      <c r="B54" s="148" t="s">
        <v>444</v>
      </c>
      <c r="C54" s="148" t="s">
        <v>122</v>
      </c>
      <c r="D54" s="148" t="s">
        <v>445</v>
      </c>
      <c r="E54" s="24"/>
      <c r="F54" s="24"/>
      <c r="G54" s="24">
        <v>99</v>
      </c>
      <c r="H54" s="24"/>
      <c r="I54" s="24"/>
      <c r="J54" s="24"/>
      <c r="K54" s="14">
        <f t="shared" si="0"/>
        <v>99</v>
      </c>
      <c r="L54" s="24"/>
      <c r="M54" s="24"/>
      <c r="N54" s="24"/>
      <c r="O54" s="24"/>
      <c r="P54" s="149" t="s">
        <v>446</v>
      </c>
    </row>
    <row r="55" spans="1:16" ht="13.5" thickBot="1">
      <c r="A55" s="37"/>
      <c r="B55" s="38" t="s">
        <v>271</v>
      </c>
      <c r="C55" s="38" t="s">
        <v>355</v>
      </c>
      <c r="D55" s="38" t="s">
        <v>273</v>
      </c>
      <c r="E55" s="17"/>
      <c r="F55" s="17"/>
      <c r="G55" s="17"/>
      <c r="H55" s="17"/>
      <c r="I55" s="17"/>
      <c r="J55" s="17">
        <v>1335</v>
      </c>
      <c r="K55" s="17">
        <f t="shared" si="0"/>
        <v>1335</v>
      </c>
      <c r="L55" s="17"/>
      <c r="M55" s="17"/>
      <c r="N55" s="17"/>
      <c r="O55" s="17"/>
      <c r="P55" s="39" t="s">
        <v>274</v>
      </c>
    </row>
    <row r="56" spans="1:16" ht="12.75">
      <c r="A56" s="74"/>
      <c r="B56" s="74"/>
      <c r="C56" s="74"/>
      <c r="D56" s="74"/>
      <c r="E56" s="126"/>
      <c r="F56" s="74"/>
      <c r="G56" s="74"/>
      <c r="H56" s="74"/>
      <c r="I56" s="74"/>
      <c r="J56" s="74"/>
      <c r="K56" s="126"/>
      <c r="L56" s="74"/>
      <c r="M56" s="74"/>
      <c r="N56" s="74"/>
      <c r="O56" s="74"/>
      <c r="P56" s="74"/>
    </row>
    <row r="57" spans="1:16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ht="12.75">
      <c r="A58" s="125" t="s">
        <v>246</v>
      </c>
      <c r="B58" s="125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60" spans="1:2" ht="12.75">
      <c r="A60" s="127" t="s">
        <v>247</v>
      </c>
      <c r="B60" s="127"/>
    </row>
    <row r="61" spans="1:2" ht="12.75">
      <c r="A61" s="128" t="s">
        <v>356</v>
      </c>
      <c r="B61" s="128"/>
    </row>
    <row r="62" spans="1:2" ht="12.75">
      <c r="A62" s="128" t="s">
        <v>357</v>
      </c>
      <c r="B62" s="128"/>
    </row>
    <row r="63" ht="12.75">
      <c r="B63" s="128"/>
    </row>
    <row r="64" ht="12.75">
      <c r="B64" s="128"/>
    </row>
    <row r="66" spans="1:2" ht="12.75">
      <c r="A66" s="128" t="s">
        <v>262</v>
      </c>
      <c r="B66" s="128"/>
    </row>
    <row r="67" spans="1:2" ht="12.75">
      <c r="A67" s="128" t="s">
        <v>263</v>
      </c>
      <c r="B67" s="128"/>
    </row>
  </sheetData>
  <mergeCells count="6">
    <mergeCell ref="E10:O10"/>
    <mergeCell ref="A2:P2"/>
    <mergeCell ref="A10:A11"/>
    <mergeCell ref="C10:C11"/>
    <mergeCell ref="D10:D11"/>
    <mergeCell ref="B10:B11"/>
  </mergeCells>
  <printOptions/>
  <pageMargins left="0.7874015748031497" right="0" top="0.3937007874015748" bottom="0.1968503937007874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9"/>
  <sheetViews>
    <sheetView workbookViewId="0" topLeftCell="A1">
      <pane xSplit="2" ySplit="2" topLeftCell="E19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239" sqref="N239"/>
    </sheetView>
  </sheetViews>
  <sheetFormatPr defaultColWidth="9.140625" defaultRowHeight="12.75"/>
  <cols>
    <col min="1" max="1" width="20.00390625" style="0" customWidth="1"/>
    <col min="2" max="2" width="38.28125" style="0" customWidth="1"/>
    <col min="3" max="3" width="10.28125" style="0" customWidth="1"/>
  </cols>
  <sheetData>
    <row r="1" spans="1:16" ht="12.75">
      <c r="A1" s="69" t="s">
        <v>490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13.5" thickBo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5.5">
      <c r="A3" s="277"/>
      <c r="B3" s="277" t="s">
        <v>9</v>
      </c>
      <c r="C3" s="85" t="s">
        <v>491</v>
      </c>
      <c r="D3" s="85" t="s">
        <v>11</v>
      </c>
      <c r="E3" s="273" t="s">
        <v>12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80"/>
    </row>
    <row r="4" spans="1:16" ht="39" thickBot="1">
      <c r="A4" s="278"/>
      <c r="B4" s="278"/>
      <c r="C4" s="115" t="s">
        <v>492</v>
      </c>
      <c r="D4" s="115" t="s">
        <v>15</v>
      </c>
      <c r="E4" s="82" t="s">
        <v>16</v>
      </c>
      <c r="F4" s="82" t="s">
        <v>17</v>
      </c>
      <c r="G4" s="82" t="s">
        <v>18</v>
      </c>
      <c r="H4" s="82" t="s">
        <v>19</v>
      </c>
      <c r="I4" s="82" t="s">
        <v>20</v>
      </c>
      <c r="J4" s="82" t="s">
        <v>21</v>
      </c>
      <c r="K4" s="82" t="s">
        <v>22</v>
      </c>
      <c r="L4" s="82" t="s">
        <v>23</v>
      </c>
      <c r="M4" s="82" t="s">
        <v>24</v>
      </c>
      <c r="N4" s="82" t="s">
        <v>25</v>
      </c>
      <c r="O4" s="82" t="s">
        <v>26</v>
      </c>
      <c r="P4" s="82" t="s">
        <v>493</v>
      </c>
    </row>
    <row r="5" spans="1:16" ht="12.75">
      <c r="A5" s="35" t="s">
        <v>272</v>
      </c>
      <c r="B5" s="35" t="s">
        <v>273</v>
      </c>
      <c r="C5" s="167" t="s">
        <v>494</v>
      </c>
      <c r="D5" s="166"/>
      <c r="E5" s="8">
        <v>822</v>
      </c>
      <c r="F5" s="8">
        <v>937</v>
      </c>
      <c r="G5" s="8"/>
      <c r="H5" s="8">
        <v>231</v>
      </c>
      <c r="I5" s="8">
        <v>860</v>
      </c>
      <c r="J5" s="8">
        <v>83</v>
      </c>
      <c r="K5" s="8">
        <f>SUM(E5:J5)</f>
        <v>2933</v>
      </c>
      <c r="L5" s="8"/>
      <c r="M5" s="8">
        <v>42</v>
      </c>
      <c r="N5" s="8"/>
      <c r="O5" s="8">
        <v>544</v>
      </c>
      <c r="P5" s="179"/>
    </row>
    <row r="6" spans="1:16" ht="13.5" thickBot="1">
      <c r="A6" s="262"/>
      <c r="B6" s="168" t="s">
        <v>495</v>
      </c>
      <c r="C6" s="169"/>
      <c r="D6" s="170"/>
      <c r="E6" s="171"/>
      <c r="F6" s="171"/>
      <c r="G6" s="171"/>
      <c r="H6" s="171"/>
      <c r="I6" s="171"/>
      <c r="J6" s="171"/>
      <c r="K6" s="171">
        <v>2933</v>
      </c>
      <c r="L6" s="171"/>
      <c r="M6" s="171"/>
      <c r="N6" s="171"/>
      <c r="O6" s="171"/>
      <c r="P6" s="172">
        <f>SUM(E5:J5)+SUM(L5:O5)</f>
        <v>3519</v>
      </c>
    </row>
    <row r="7" spans="1:16" ht="12.75">
      <c r="A7" s="173" t="s">
        <v>276</v>
      </c>
      <c r="B7" s="173" t="s">
        <v>277</v>
      </c>
      <c r="C7" s="174" t="s">
        <v>496</v>
      </c>
      <c r="D7" s="175"/>
      <c r="E7" s="28">
        <v>360</v>
      </c>
      <c r="F7" s="28">
        <v>431</v>
      </c>
      <c r="G7" s="28"/>
      <c r="H7" s="28">
        <v>265</v>
      </c>
      <c r="I7" s="28">
        <v>889</v>
      </c>
      <c r="J7" s="28">
        <v>191</v>
      </c>
      <c r="K7" s="8">
        <f>SUM(E7:J7)</f>
        <v>2136</v>
      </c>
      <c r="L7" s="28"/>
      <c r="M7" s="28">
        <v>345</v>
      </c>
      <c r="N7" s="8"/>
      <c r="O7" s="8">
        <v>874</v>
      </c>
      <c r="P7" s="176"/>
    </row>
    <row r="8" spans="1:16" ht="13.5" thickBot="1">
      <c r="A8" s="168"/>
      <c r="B8" s="168" t="s">
        <v>497</v>
      </c>
      <c r="C8" s="169"/>
      <c r="D8" s="170"/>
      <c r="E8" s="171"/>
      <c r="F8" s="171"/>
      <c r="G8" s="171"/>
      <c r="H8" s="171"/>
      <c r="I8" s="171"/>
      <c r="J8" s="171"/>
      <c r="K8" s="171">
        <v>2136</v>
      </c>
      <c r="L8" s="171"/>
      <c r="M8" s="171"/>
      <c r="N8" s="171"/>
      <c r="O8" s="171"/>
      <c r="P8" s="172">
        <f>SUM(E7:J7)+SUM(L7:O7)</f>
        <v>3355</v>
      </c>
    </row>
    <row r="9" spans="1:16" ht="12.75">
      <c r="A9" s="35" t="s">
        <v>415</v>
      </c>
      <c r="B9" s="35" t="s">
        <v>279</v>
      </c>
      <c r="C9" s="177" t="s">
        <v>494</v>
      </c>
      <c r="D9" s="178"/>
      <c r="E9" s="8">
        <v>1178</v>
      </c>
      <c r="F9" s="8">
        <v>501</v>
      </c>
      <c r="G9" s="8"/>
      <c r="H9" s="8">
        <v>309</v>
      </c>
      <c r="I9" s="8">
        <v>356</v>
      </c>
      <c r="J9" s="8">
        <v>277</v>
      </c>
      <c r="K9" s="8">
        <f>SUM(E9:J9)</f>
        <v>2621</v>
      </c>
      <c r="L9" s="8"/>
      <c r="M9" s="8">
        <v>61</v>
      </c>
      <c r="N9" s="8">
        <v>384</v>
      </c>
      <c r="O9" s="8">
        <v>1716</v>
      </c>
      <c r="P9" s="179"/>
    </row>
    <row r="10" spans="1:16" ht="12.75">
      <c r="A10" s="194" t="s">
        <v>28</v>
      </c>
      <c r="B10" s="180" t="s">
        <v>29</v>
      </c>
      <c r="C10" s="181" t="s">
        <v>498</v>
      </c>
      <c r="D10" s="181" t="s">
        <v>30</v>
      </c>
      <c r="E10" s="180"/>
      <c r="F10" s="180">
        <v>20</v>
      </c>
      <c r="G10" s="180"/>
      <c r="H10" s="180"/>
      <c r="I10" s="180"/>
      <c r="J10" s="180"/>
      <c r="K10" s="180">
        <v>20</v>
      </c>
      <c r="L10" s="180"/>
      <c r="M10" s="180">
        <v>371</v>
      </c>
      <c r="N10" s="182"/>
      <c r="O10" s="182">
        <v>177</v>
      </c>
      <c r="P10" s="183"/>
    </row>
    <row r="11" spans="1:16" ht="13.5" thickBot="1">
      <c r="A11" s="171"/>
      <c r="B11" s="184" t="s">
        <v>499</v>
      </c>
      <c r="C11" s="172"/>
      <c r="D11" s="172"/>
      <c r="E11" s="171"/>
      <c r="F11" s="171"/>
      <c r="G11" s="171"/>
      <c r="H11" s="171"/>
      <c r="I11" s="171"/>
      <c r="J11" s="171"/>
      <c r="K11" s="171">
        <f>SUM(K9:K10)</f>
        <v>2641</v>
      </c>
      <c r="L11" s="171"/>
      <c r="M11" s="171">
        <f>SUM(M9:M10)</f>
        <v>432</v>
      </c>
      <c r="N11" s="171">
        <f>SUM(N9:N10)</f>
        <v>384</v>
      </c>
      <c r="O11" s="171">
        <f>SUM(O9:O10)</f>
        <v>1893</v>
      </c>
      <c r="P11" s="172">
        <f>SUM(K11:O11)</f>
        <v>5350</v>
      </c>
    </row>
    <row r="12" spans="1:16" ht="12.75">
      <c r="A12" s="185" t="s">
        <v>31</v>
      </c>
      <c r="B12" s="185" t="s">
        <v>32</v>
      </c>
      <c r="C12" s="186" t="s">
        <v>498</v>
      </c>
      <c r="D12" s="186" t="s">
        <v>30</v>
      </c>
      <c r="E12" s="185">
        <v>3211</v>
      </c>
      <c r="F12" s="185">
        <v>3174</v>
      </c>
      <c r="G12" s="185"/>
      <c r="H12" s="185">
        <v>1249</v>
      </c>
      <c r="I12" s="185">
        <v>2317</v>
      </c>
      <c r="J12" s="185">
        <v>527</v>
      </c>
      <c r="K12" s="185">
        <v>10478</v>
      </c>
      <c r="L12" s="185">
        <v>340</v>
      </c>
      <c r="M12" s="185">
        <v>293</v>
      </c>
      <c r="N12" s="187" t="s">
        <v>479</v>
      </c>
      <c r="O12" s="185">
        <v>8536</v>
      </c>
      <c r="P12" s="183"/>
    </row>
    <row r="13" spans="1:16" ht="12.75">
      <c r="A13" s="185" t="s">
        <v>31</v>
      </c>
      <c r="B13" s="185" t="s">
        <v>33</v>
      </c>
      <c r="C13" s="186" t="s">
        <v>498</v>
      </c>
      <c r="D13" s="186" t="s">
        <v>30</v>
      </c>
      <c r="E13" s="185">
        <v>1439</v>
      </c>
      <c r="F13" s="185">
        <v>247</v>
      </c>
      <c r="G13" s="185"/>
      <c r="H13" s="185"/>
      <c r="I13" s="185">
        <v>880</v>
      </c>
      <c r="J13" s="185">
        <v>243</v>
      </c>
      <c r="K13" s="185">
        <v>2809</v>
      </c>
      <c r="L13" s="185"/>
      <c r="M13" s="185"/>
      <c r="N13" s="185"/>
      <c r="O13" s="185">
        <v>980</v>
      </c>
      <c r="P13" s="183"/>
    </row>
    <row r="14" spans="1:16" ht="12.75">
      <c r="A14" s="185" t="s">
        <v>481</v>
      </c>
      <c r="B14" s="185" t="s">
        <v>33</v>
      </c>
      <c r="C14" s="186" t="s">
        <v>498</v>
      </c>
      <c r="D14" s="186" t="s">
        <v>161</v>
      </c>
      <c r="E14" s="185"/>
      <c r="F14" s="185"/>
      <c r="G14" s="185"/>
      <c r="H14" s="185"/>
      <c r="I14" s="185"/>
      <c r="J14" s="185">
        <v>583</v>
      </c>
      <c r="K14" s="185">
        <v>583</v>
      </c>
      <c r="L14" s="185"/>
      <c r="M14" s="185"/>
      <c r="N14" s="185"/>
      <c r="O14" s="185"/>
      <c r="P14" s="183"/>
    </row>
    <row r="15" spans="1:16" ht="13.5" thickBot="1">
      <c r="A15" s="190"/>
      <c r="B15" s="188" t="s">
        <v>500</v>
      </c>
      <c r="C15" s="189"/>
      <c r="D15" s="189"/>
      <c r="E15" s="190"/>
      <c r="F15" s="190"/>
      <c r="G15" s="190"/>
      <c r="H15" s="190"/>
      <c r="I15" s="190"/>
      <c r="J15" s="190"/>
      <c r="K15" s="190">
        <f>SUM(K12:K14)</f>
        <v>13870</v>
      </c>
      <c r="L15" s="190">
        <f>SUM(L12:L13)</f>
        <v>340</v>
      </c>
      <c r="M15" s="190">
        <f>SUM(M12:M13)</f>
        <v>293</v>
      </c>
      <c r="N15" s="190"/>
      <c r="O15" s="190">
        <f>SUM(O12:O13)</f>
        <v>9516</v>
      </c>
      <c r="P15" s="191">
        <f>SUM(K15:O15)</f>
        <v>24019</v>
      </c>
    </row>
    <row r="16" spans="1:16" ht="12.75">
      <c r="A16" s="192" t="s">
        <v>34</v>
      </c>
      <c r="B16" s="192" t="s">
        <v>35</v>
      </c>
      <c r="C16" s="193" t="s">
        <v>498</v>
      </c>
      <c r="D16" s="193" t="s">
        <v>30</v>
      </c>
      <c r="E16" s="192">
        <v>2742</v>
      </c>
      <c r="F16" s="192">
        <v>1491</v>
      </c>
      <c r="G16" s="192">
        <v>1324</v>
      </c>
      <c r="H16" s="192">
        <v>1368</v>
      </c>
      <c r="I16" s="192">
        <v>342</v>
      </c>
      <c r="J16" s="192">
        <v>1177</v>
      </c>
      <c r="K16" s="192">
        <v>8444</v>
      </c>
      <c r="L16" s="192"/>
      <c r="M16" s="192"/>
      <c r="N16" s="192"/>
      <c r="O16" s="192">
        <v>349</v>
      </c>
      <c r="P16" s="183"/>
    </row>
    <row r="17" spans="1:16" ht="12.75">
      <c r="A17" s="185" t="s">
        <v>34</v>
      </c>
      <c r="B17" s="185" t="s">
        <v>36</v>
      </c>
      <c r="C17" s="186" t="s">
        <v>498</v>
      </c>
      <c r="D17" s="186" t="s">
        <v>30</v>
      </c>
      <c r="E17" s="185">
        <v>2602</v>
      </c>
      <c r="F17" s="185">
        <v>1183</v>
      </c>
      <c r="G17" s="185">
        <v>2567</v>
      </c>
      <c r="H17" s="185">
        <v>755</v>
      </c>
      <c r="I17" s="185">
        <v>38</v>
      </c>
      <c r="J17" s="185">
        <v>812</v>
      </c>
      <c r="K17" s="185">
        <v>7957</v>
      </c>
      <c r="L17" s="185"/>
      <c r="M17" s="185"/>
      <c r="N17" s="185"/>
      <c r="O17" s="185">
        <v>868</v>
      </c>
      <c r="P17" s="183"/>
    </row>
    <row r="18" spans="1:16" ht="12.75">
      <c r="A18" s="185" t="s">
        <v>34</v>
      </c>
      <c r="B18" s="185" t="s">
        <v>37</v>
      </c>
      <c r="C18" s="186" t="s">
        <v>498</v>
      </c>
      <c r="D18" s="186" t="s">
        <v>30</v>
      </c>
      <c r="E18" s="185">
        <v>1283</v>
      </c>
      <c r="F18" s="185">
        <v>1043</v>
      </c>
      <c r="G18" s="185">
        <v>1925</v>
      </c>
      <c r="H18" s="185">
        <v>330</v>
      </c>
      <c r="I18" s="185">
        <v>114</v>
      </c>
      <c r="J18" s="185">
        <v>642</v>
      </c>
      <c r="K18" s="185">
        <v>5337</v>
      </c>
      <c r="L18" s="185"/>
      <c r="M18" s="185"/>
      <c r="N18" s="185"/>
      <c r="O18" s="185">
        <v>455</v>
      </c>
      <c r="P18" s="183"/>
    </row>
    <row r="19" spans="1:16" ht="12.75">
      <c r="A19" s="185" t="s">
        <v>38</v>
      </c>
      <c r="B19" s="185" t="s">
        <v>37</v>
      </c>
      <c r="C19" s="186" t="s">
        <v>498</v>
      </c>
      <c r="D19" s="186" t="s">
        <v>30</v>
      </c>
      <c r="E19" s="185">
        <v>33</v>
      </c>
      <c r="F19" s="185">
        <v>71</v>
      </c>
      <c r="G19" s="185">
        <v>219</v>
      </c>
      <c r="H19" s="185">
        <v>10</v>
      </c>
      <c r="I19" s="185">
        <v>0</v>
      </c>
      <c r="J19" s="185">
        <v>111</v>
      </c>
      <c r="K19" s="185">
        <v>444</v>
      </c>
      <c r="L19" s="185"/>
      <c r="M19" s="185"/>
      <c r="N19" s="185"/>
      <c r="O19" s="185">
        <v>125</v>
      </c>
      <c r="P19" s="183"/>
    </row>
    <row r="20" spans="1:16" ht="12.75">
      <c r="A20" s="185" t="s">
        <v>39</v>
      </c>
      <c r="B20" s="185" t="s">
        <v>40</v>
      </c>
      <c r="C20" s="186" t="s">
        <v>498</v>
      </c>
      <c r="D20" s="186" t="s">
        <v>30</v>
      </c>
      <c r="E20" s="185">
        <v>1351</v>
      </c>
      <c r="F20" s="185">
        <v>822</v>
      </c>
      <c r="G20" s="185">
        <v>3270</v>
      </c>
      <c r="H20" s="185">
        <v>657</v>
      </c>
      <c r="I20" s="185">
        <v>31</v>
      </c>
      <c r="J20" s="185">
        <v>752</v>
      </c>
      <c r="K20" s="185">
        <v>6883</v>
      </c>
      <c r="L20" s="185"/>
      <c r="M20" s="185"/>
      <c r="N20" s="185"/>
      <c r="O20" s="185">
        <v>1333</v>
      </c>
      <c r="P20" s="183"/>
    </row>
    <row r="21" spans="1:16" ht="12.75">
      <c r="A21" s="185" t="s">
        <v>41</v>
      </c>
      <c r="B21" s="185" t="s">
        <v>42</v>
      </c>
      <c r="C21" s="186" t="s">
        <v>498</v>
      </c>
      <c r="D21" s="186" t="s">
        <v>30</v>
      </c>
      <c r="E21" s="185">
        <v>2437</v>
      </c>
      <c r="F21" s="185">
        <v>1702</v>
      </c>
      <c r="G21" s="185">
        <v>3044</v>
      </c>
      <c r="H21" s="185">
        <v>937</v>
      </c>
      <c r="I21" s="185">
        <v>240</v>
      </c>
      <c r="J21" s="185">
        <v>722</v>
      </c>
      <c r="K21" s="185">
        <v>9082</v>
      </c>
      <c r="L21" s="185"/>
      <c r="M21" s="185"/>
      <c r="N21" s="185"/>
      <c r="O21" s="185">
        <v>850</v>
      </c>
      <c r="P21" s="183"/>
    </row>
    <row r="22" spans="1:16" ht="12.75">
      <c r="A22" s="185" t="s">
        <v>34</v>
      </c>
      <c r="B22" s="185" t="s">
        <v>43</v>
      </c>
      <c r="C22" s="186" t="s">
        <v>498</v>
      </c>
      <c r="D22" s="186" t="s">
        <v>30</v>
      </c>
      <c r="E22" s="185">
        <v>1690</v>
      </c>
      <c r="F22" s="185">
        <v>1158</v>
      </c>
      <c r="G22" s="185">
        <v>1419</v>
      </c>
      <c r="H22" s="185">
        <v>674</v>
      </c>
      <c r="I22" s="185">
        <v>140</v>
      </c>
      <c r="J22" s="185">
        <v>585</v>
      </c>
      <c r="K22" s="185">
        <v>5666</v>
      </c>
      <c r="L22" s="185"/>
      <c r="M22" s="185"/>
      <c r="N22" s="185"/>
      <c r="O22" s="185">
        <v>709</v>
      </c>
      <c r="P22" s="183"/>
    </row>
    <row r="23" spans="1:16" ht="12.75">
      <c r="A23" s="185" t="s">
        <v>34</v>
      </c>
      <c r="B23" s="194" t="s">
        <v>44</v>
      </c>
      <c r="C23" s="195" t="s">
        <v>498</v>
      </c>
      <c r="D23" s="195" t="s">
        <v>30</v>
      </c>
      <c r="E23" s="194">
        <v>819</v>
      </c>
      <c r="F23" s="194">
        <v>119</v>
      </c>
      <c r="G23" s="194"/>
      <c r="H23" s="194">
        <v>93</v>
      </c>
      <c r="I23" s="194">
        <v>738</v>
      </c>
      <c r="J23" s="194">
        <v>430</v>
      </c>
      <c r="K23" s="194">
        <v>2199</v>
      </c>
      <c r="L23" s="194"/>
      <c r="M23" s="194"/>
      <c r="N23" s="194"/>
      <c r="O23" s="194">
        <v>819</v>
      </c>
      <c r="P23" s="183"/>
    </row>
    <row r="24" spans="1:16" ht="12.75">
      <c r="A24" s="194" t="s">
        <v>45</v>
      </c>
      <c r="B24" s="194" t="s">
        <v>46</v>
      </c>
      <c r="C24" s="195" t="s">
        <v>498</v>
      </c>
      <c r="D24" s="195" t="s">
        <v>30</v>
      </c>
      <c r="E24" s="194">
        <v>2694</v>
      </c>
      <c r="F24" s="194">
        <v>668</v>
      </c>
      <c r="G24" s="194">
        <v>1744</v>
      </c>
      <c r="H24" s="194">
        <v>1448</v>
      </c>
      <c r="I24" s="194">
        <v>103</v>
      </c>
      <c r="J24" s="194">
        <v>2181</v>
      </c>
      <c r="K24" s="194">
        <v>8838</v>
      </c>
      <c r="L24" s="194"/>
      <c r="M24" s="194"/>
      <c r="N24" s="194">
        <v>88</v>
      </c>
      <c r="O24" s="194">
        <v>5896</v>
      </c>
      <c r="P24" s="183"/>
    </row>
    <row r="25" spans="1:16" ht="12.75">
      <c r="A25" s="35" t="s">
        <v>537</v>
      </c>
      <c r="B25" s="35" t="s">
        <v>290</v>
      </c>
      <c r="C25" s="15" t="s">
        <v>494</v>
      </c>
      <c r="D25" s="15"/>
      <c r="E25" s="8">
        <v>410</v>
      </c>
      <c r="F25" s="8">
        <v>390</v>
      </c>
      <c r="G25" s="8">
        <v>366</v>
      </c>
      <c r="H25" s="8">
        <v>153</v>
      </c>
      <c r="I25" s="8">
        <v>53</v>
      </c>
      <c r="J25" s="8">
        <v>17</v>
      </c>
      <c r="K25" s="8">
        <v>1389</v>
      </c>
      <c r="L25" s="8"/>
      <c r="M25" s="8"/>
      <c r="N25" s="8"/>
      <c r="O25" s="8">
        <v>292</v>
      </c>
      <c r="P25" s="183"/>
    </row>
    <row r="26" spans="1:16" ht="13.5" thickBot="1">
      <c r="A26" s="263"/>
      <c r="B26" s="168" t="s">
        <v>501</v>
      </c>
      <c r="C26" s="196"/>
      <c r="D26" s="196"/>
      <c r="E26" s="190"/>
      <c r="F26" s="190"/>
      <c r="G26" s="190"/>
      <c r="H26" s="190"/>
      <c r="I26" s="190"/>
      <c r="J26" s="190"/>
      <c r="K26" s="190">
        <f>SUM(K16:K25)</f>
        <v>56239</v>
      </c>
      <c r="L26" s="190"/>
      <c r="M26" s="190"/>
      <c r="N26" s="190">
        <f>SUM(N16:N25)</f>
        <v>88</v>
      </c>
      <c r="O26" s="190">
        <f>SUM(O16:O25)</f>
        <v>11696</v>
      </c>
      <c r="P26" s="172">
        <f>SUM(K26:O26)</f>
        <v>68023</v>
      </c>
    </row>
    <row r="27" spans="1:16" ht="12.75">
      <c r="A27" s="185" t="s">
        <v>47</v>
      </c>
      <c r="B27" s="185" t="s">
        <v>48</v>
      </c>
      <c r="C27" s="197" t="s">
        <v>498</v>
      </c>
      <c r="D27" s="197" t="s">
        <v>30</v>
      </c>
      <c r="E27" s="192">
        <v>928</v>
      </c>
      <c r="F27" s="192">
        <v>0</v>
      </c>
      <c r="G27" s="192">
        <v>0</v>
      </c>
      <c r="H27" s="192">
        <v>308</v>
      </c>
      <c r="I27" s="192">
        <v>0</v>
      </c>
      <c r="J27" s="192">
        <v>459</v>
      </c>
      <c r="K27" s="192">
        <v>1695</v>
      </c>
      <c r="L27" s="192">
        <v>0</v>
      </c>
      <c r="M27" s="192">
        <v>0</v>
      </c>
      <c r="N27" s="192">
        <v>0</v>
      </c>
      <c r="O27" s="192">
        <v>593</v>
      </c>
      <c r="P27" s="183"/>
    </row>
    <row r="28" spans="1:16" ht="12.75">
      <c r="A28" s="35" t="s">
        <v>538</v>
      </c>
      <c r="B28" s="35" t="s">
        <v>292</v>
      </c>
      <c r="C28" s="25" t="s">
        <v>494</v>
      </c>
      <c r="D28" s="25"/>
      <c r="E28" s="14">
        <v>1812.54</v>
      </c>
      <c r="F28" s="14">
        <v>1278.35</v>
      </c>
      <c r="G28" s="14">
        <v>228.9</v>
      </c>
      <c r="H28" s="14">
        <v>691.4060000000001</v>
      </c>
      <c r="I28" s="14">
        <v>382.6</v>
      </c>
      <c r="J28" s="14">
        <v>1962</v>
      </c>
      <c r="K28" s="14">
        <f>SUM(E28:J28)</f>
        <v>6355.796</v>
      </c>
      <c r="L28" s="14">
        <v>0</v>
      </c>
      <c r="M28" s="14">
        <v>0</v>
      </c>
      <c r="N28" s="14">
        <v>0</v>
      </c>
      <c r="O28" s="14">
        <v>803</v>
      </c>
      <c r="P28" s="183"/>
    </row>
    <row r="29" spans="1:16" ht="12.75">
      <c r="A29" s="129" t="s">
        <v>47</v>
      </c>
      <c r="B29" s="129" t="s">
        <v>294</v>
      </c>
      <c r="C29" s="25" t="s">
        <v>494</v>
      </c>
      <c r="D29" s="15"/>
      <c r="E29" s="14"/>
      <c r="F29" s="14">
        <v>587</v>
      </c>
      <c r="G29" s="14"/>
      <c r="H29" s="14"/>
      <c r="I29" s="14"/>
      <c r="J29" s="14"/>
      <c r="K29" s="14">
        <v>587</v>
      </c>
      <c r="L29" s="14"/>
      <c r="M29" s="14"/>
      <c r="N29" s="14"/>
      <c r="O29" s="14"/>
      <c r="P29" s="183"/>
    </row>
    <row r="30" spans="1:16" ht="12.75">
      <c r="A30" s="129" t="s">
        <v>551</v>
      </c>
      <c r="B30" s="129" t="s">
        <v>296</v>
      </c>
      <c r="C30" s="25" t="s">
        <v>494</v>
      </c>
      <c r="D30" s="9"/>
      <c r="E30" s="14">
        <v>132.6</v>
      </c>
      <c r="F30" s="14">
        <v>91.1</v>
      </c>
      <c r="G30" s="14">
        <v>94.6</v>
      </c>
      <c r="H30" s="14">
        <v>35.6</v>
      </c>
      <c r="I30" s="14">
        <v>0</v>
      </c>
      <c r="J30" s="14">
        <v>239</v>
      </c>
      <c r="K30" s="14">
        <f>SUM(E30:J30)</f>
        <v>592.9</v>
      </c>
      <c r="L30" s="14">
        <v>0</v>
      </c>
      <c r="M30" s="14">
        <v>45.3</v>
      </c>
      <c r="N30" s="14">
        <v>0</v>
      </c>
      <c r="O30" s="14">
        <v>0</v>
      </c>
      <c r="P30" s="183"/>
    </row>
    <row r="31" spans="1:16" ht="12.75">
      <c r="A31" s="148" t="s">
        <v>298</v>
      </c>
      <c r="B31" s="148" t="s">
        <v>299</v>
      </c>
      <c r="C31" s="25" t="s">
        <v>494</v>
      </c>
      <c r="D31" s="27"/>
      <c r="E31" s="24">
        <v>25</v>
      </c>
      <c r="F31" s="24">
        <v>15</v>
      </c>
      <c r="G31" s="24">
        <v>0</v>
      </c>
      <c r="H31" s="24">
        <v>10</v>
      </c>
      <c r="I31" s="24">
        <v>0</v>
      </c>
      <c r="J31" s="24">
        <v>0</v>
      </c>
      <c r="K31" s="24">
        <v>50</v>
      </c>
      <c r="L31" s="24">
        <v>0</v>
      </c>
      <c r="M31" s="24">
        <v>0</v>
      </c>
      <c r="N31" s="24">
        <v>0</v>
      </c>
      <c r="O31" s="24">
        <v>0</v>
      </c>
      <c r="P31" s="183"/>
    </row>
    <row r="32" spans="1:16" ht="13.5" thickBot="1">
      <c r="A32" s="263"/>
      <c r="B32" s="168" t="s">
        <v>502</v>
      </c>
      <c r="C32" s="172"/>
      <c r="D32" s="172"/>
      <c r="E32" s="171"/>
      <c r="F32" s="171"/>
      <c r="G32" s="171"/>
      <c r="H32" s="171"/>
      <c r="I32" s="171"/>
      <c r="J32" s="171"/>
      <c r="K32" s="171">
        <f>SUM(K27:K31)</f>
        <v>9280.696</v>
      </c>
      <c r="L32" s="171">
        <f>SUM(L27:L31)</f>
        <v>0</v>
      </c>
      <c r="M32" s="171">
        <f>SUM(M27:M31)</f>
        <v>45.3</v>
      </c>
      <c r="N32" s="171">
        <f>SUM(N27:N31)</f>
        <v>0</v>
      </c>
      <c r="O32" s="171">
        <f>SUM(O27:O31)</f>
        <v>1396</v>
      </c>
      <c r="P32" s="191">
        <f>SUM(K32:O32)</f>
        <v>10721.996</v>
      </c>
    </row>
    <row r="33" spans="1:16" ht="12.75">
      <c r="A33" s="185" t="s">
        <v>49</v>
      </c>
      <c r="B33" s="185" t="s">
        <v>50</v>
      </c>
      <c r="C33" s="186" t="s">
        <v>498</v>
      </c>
      <c r="D33" s="186" t="s">
        <v>30</v>
      </c>
      <c r="E33" s="185">
        <v>1541.37</v>
      </c>
      <c r="F33" s="185">
        <v>2091.33</v>
      </c>
      <c r="G33" s="185">
        <v>478.58</v>
      </c>
      <c r="H33" s="185">
        <v>656.89</v>
      </c>
      <c r="I33" s="185">
        <v>259.8</v>
      </c>
      <c r="J33" s="185">
        <v>409.52</v>
      </c>
      <c r="K33" s="185">
        <f>SUM(E33:J33)</f>
        <v>5437.49</v>
      </c>
      <c r="L33" s="185">
        <v>0</v>
      </c>
      <c r="M33" s="185">
        <v>0</v>
      </c>
      <c r="N33" s="185">
        <v>45</v>
      </c>
      <c r="O33" s="185">
        <v>2535</v>
      </c>
      <c r="P33" s="183"/>
    </row>
    <row r="34" spans="1:16" ht="12.75">
      <c r="A34" s="180" t="s">
        <v>51</v>
      </c>
      <c r="B34" s="180" t="s">
        <v>52</v>
      </c>
      <c r="C34" s="181" t="s">
        <v>498</v>
      </c>
      <c r="D34" s="181" t="s">
        <v>30</v>
      </c>
      <c r="E34" s="180">
        <v>291.07</v>
      </c>
      <c r="F34" s="180">
        <v>319.23</v>
      </c>
      <c r="G34" s="180">
        <v>390.87</v>
      </c>
      <c r="H34" s="180">
        <v>0</v>
      </c>
      <c r="I34" s="180">
        <v>20.46</v>
      </c>
      <c r="J34" s="180">
        <v>115.65</v>
      </c>
      <c r="K34" s="180">
        <v>1137.28</v>
      </c>
      <c r="L34" s="180">
        <v>0</v>
      </c>
      <c r="M34" s="180">
        <v>0</v>
      </c>
      <c r="N34" s="194">
        <v>6</v>
      </c>
      <c r="O34" s="194">
        <v>620</v>
      </c>
      <c r="P34" s="183"/>
    </row>
    <row r="35" spans="1:16" ht="12.75">
      <c r="A35" s="129" t="s">
        <v>301</v>
      </c>
      <c r="B35" s="129" t="s">
        <v>302</v>
      </c>
      <c r="C35" s="15" t="s">
        <v>494</v>
      </c>
      <c r="D35" s="15"/>
      <c r="E35" s="14">
        <v>28.2</v>
      </c>
      <c r="F35" s="14">
        <v>182.88</v>
      </c>
      <c r="G35" s="14">
        <v>0</v>
      </c>
      <c r="H35" s="14">
        <v>120</v>
      </c>
      <c r="I35" s="14">
        <v>0</v>
      </c>
      <c r="J35" s="14">
        <v>43.24</v>
      </c>
      <c r="K35" s="14">
        <v>374.32</v>
      </c>
      <c r="L35" s="14">
        <v>0</v>
      </c>
      <c r="M35" s="14">
        <v>0</v>
      </c>
      <c r="N35" s="8">
        <v>0</v>
      </c>
      <c r="O35" s="8">
        <v>97.68</v>
      </c>
      <c r="P35" s="183"/>
    </row>
    <row r="36" spans="1:16" ht="12.75">
      <c r="A36" s="129" t="s">
        <v>51</v>
      </c>
      <c r="B36" s="129" t="s">
        <v>304</v>
      </c>
      <c r="C36" s="25" t="s">
        <v>494</v>
      </c>
      <c r="D36" s="9"/>
      <c r="E36" s="14">
        <v>257.5</v>
      </c>
      <c r="F36" s="14">
        <v>337.66</v>
      </c>
      <c r="G36" s="14">
        <v>62</v>
      </c>
      <c r="H36" s="14">
        <v>62.24</v>
      </c>
      <c r="I36" s="14">
        <v>0</v>
      </c>
      <c r="J36" s="14">
        <v>40.2</v>
      </c>
      <c r="K36" s="14">
        <v>759.6</v>
      </c>
      <c r="L36" s="14">
        <v>60.9</v>
      </c>
      <c r="M36" s="14">
        <v>0</v>
      </c>
      <c r="N36" s="14">
        <v>0</v>
      </c>
      <c r="O36" s="24">
        <v>274.5</v>
      </c>
      <c r="P36" s="183"/>
    </row>
    <row r="37" spans="1:16" ht="13.5" thickBot="1">
      <c r="A37" s="171"/>
      <c r="B37" s="184" t="s">
        <v>503</v>
      </c>
      <c r="C37" s="172"/>
      <c r="D37" s="172"/>
      <c r="E37" s="171"/>
      <c r="F37" s="171"/>
      <c r="G37" s="171"/>
      <c r="H37" s="171"/>
      <c r="I37" s="171"/>
      <c r="J37" s="171"/>
      <c r="K37" s="171">
        <f>SUM(K33:K36)</f>
        <v>7708.69</v>
      </c>
      <c r="L37" s="171">
        <f>SUM(L33:L36)</f>
        <v>60.9</v>
      </c>
      <c r="M37" s="171">
        <f>SUM(M33:M36)</f>
        <v>0</v>
      </c>
      <c r="N37" s="171">
        <f>SUM(N33:N36)</f>
        <v>51</v>
      </c>
      <c r="O37" s="171">
        <f>SUM(O33:O36)</f>
        <v>3527.18</v>
      </c>
      <c r="P37" s="172">
        <f>SUM(K37:O37)</f>
        <v>11347.769999999999</v>
      </c>
    </row>
    <row r="38" spans="1:16" ht="12.75">
      <c r="A38" s="185" t="s">
        <v>53</v>
      </c>
      <c r="B38" s="185" t="s">
        <v>54</v>
      </c>
      <c r="C38" s="186" t="s">
        <v>498</v>
      </c>
      <c r="D38" s="186" t="s">
        <v>30</v>
      </c>
      <c r="E38" s="185">
        <v>181</v>
      </c>
      <c r="F38" s="185">
        <v>19</v>
      </c>
      <c r="G38" s="185">
        <v>15</v>
      </c>
      <c r="H38" s="185">
        <v>465</v>
      </c>
      <c r="I38" s="185"/>
      <c r="J38" s="185">
        <v>313</v>
      </c>
      <c r="K38" s="185">
        <v>993</v>
      </c>
      <c r="L38" s="185">
        <v>47</v>
      </c>
      <c r="M38" s="185"/>
      <c r="N38" s="185"/>
      <c r="O38" s="185">
        <v>383</v>
      </c>
      <c r="P38" s="183"/>
    </row>
    <row r="39" spans="1:16" ht="12.75">
      <c r="A39" s="185" t="s">
        <v>55</v>
      </c>
      <c r="B39" s="185" t="s">
        <v>56</v>
      </c>
      <c r="C39" s="186" t="s">
        <v>498</v>
      </c>
      <c r="D39" s="186" t="s">
        <v>30</v>
      </c>
      <c r="E39" s="185">
        <v>678</v>
      </c>
      <c r="F39" s="185">
        <v>671</v>
      </c>
      <c r="G39" s="185">
        <v>1256</v>
      </c>
      <c r="H39" s="185">
        <v>189</v>
      </c>
      <c r="I39" s="185">
        <v>19</v>
      </c>
      <c r="J39" s="185">
        <v>579</v>
      </c>
      <c r="K39" s="185">
        <v>3392</v>
      </c>
      <c r="L39" s="185"/>
      <c r="M39" s="185"/>
      <c r="N39" s="185"/>
      <c r="O39" s="185">
        <v>1250</v>
      </c>
      <c r="P39" s="183"/>
    </row>
    <row r="40" spans="1:16" ht="12.75">
      <c r="A40" s="185" t="s">
        <v>57</v>
      </c>
      <c r="B40" s="185" t="s">
        <v>56</v>
      </c>
      <c r="C40" s="195" t="s">
        <v>498</v>
      </c>
      <c r="D40" s="195" t="s">
        <v>30</v>
      </c>
      <c r="E40" s="194"/>
      <c r="F40" s="194"/>
      <c r="G40" s="194">
        <v>278</v>
      </c>
      <c r="H40" s="194">
        <v>12</v>
      </c>
      <c r="I40" s="194"/>
      <c r="J40" s="194">
        <v>32</v>
      </c>
      <c r="K40" s="194">
        <v>322</v>
      </c>
      <c r="L40" s="194"/>
      <c r="M40" s="194"/>
      <c r="N40" s="194"/>
      <c r="O40" s="194">
        <v>85</v>
      </c>
      <c r="P40" s="183"/>
    </row>
    <row r="41" spans="1:16" ht="12.75">
      <c r="A41" s="185" t="s">
        <v>58</v>
      </c>
      <c r="B41" s="185" t="s">
        <v>59</v>
      </c>
      <c r="C41" s="186" t="s">
        <v>498</v>
      </c>
      <c r="D41" s="186" t="s">
        <v>30</v>
      </c>
      <c r="E41" s="185">
        <v>942</v>
      </c>
      <c r="F41" s="185">
        <v>194</v>
      </c>
      <c r="G41" s="185">
        <v>0</v>
      </c>
      <c r="H41" s="185">
        <v>190</v>
      </c>
      <c r="I41" s="185">
        <v>174</v>
      </c>
      <c r="J41" s="185">
        <v>656</v>
      </c>
      <c r="K41" s="185">
        <v>2156</v>
      </c>
      <c r="L41" s="185"/>
      <c r="M41" s="198"/>
      <c r="N41" s="199">
        <v>394</v>
      </c>
      <c r="O41" s="185">
        <v>1238</v>
      </c>
      <c r="P41" s="183"/>
    </row>
    <row r="42" spans="1:16" ht="12.75">
      <c r="A42" s="185" t="s">
        <v>60</v>
      </c>
      <c r="B42" s="185" t="s">
        <v>61</v>
      </c>
      <c r="C42" s="186" t="s">
        <v>498</v>
      </c>
      <c r="D42" s="186" t="s">
        <v>30</v>
      </c>
      <c r="E42" s="185">
        <v>480</v>
      </c>
      <c r="F42" s="185">
        <v>396</v>
      </c>
      <c r="G42" s="185">
        <v>471</v>
      </c>
      <c r="H42" s="185">
        <v>239</v>
      </c>
      <c r="I42" s="185">
        <v>417</v>
      </c>
      <c r="J42" s="185">
        <v>640</v>
      </c>
      <c r="K42" s="185">
        <v>2643</v>
      </c>
      <c r="L42" s="185"/>
      <c r="M42" s="185"/>
      <c r="N42" s="185">
        <v>122</v>
      </c>
      <c r="O42" s="185">
        <v>1381</v>
      </c>
      <c r="P42" s="183"/>
    </row>
    <row r="43" spans="1:16" ht="12.75">
      <c r="A43" s="185" t="s">
        <v>62</v>
      </c>
      <c r="B43" s="185" t="s">
        <v>61</v>
      </c>
      <c r="C43" s="186" t="s">
        <v>498</v>
      </c>
      <c r="D43" s="186" t="s">
        <v>30</v>
      </c>
      <c r="E43" s="185"/>
      <c r="F43" s="185"/>
      <c r="G43" s="185"/>
      <c r="H43" s="185">
        <v>13</v>
      </c>
      <c r="I43" s="185"/>
      <c r="J43" s="185">
        <v>150</v>
      </c>
      <c r="K43" s="185">
        <v>163</v>
      </c>
      <c r="L43" s="185"/>
      <c r="M43" s="185"/>
      <c r="N43" s="185"/>
      <c r="O43" s="185">
        <v>19</v>
      </c>
      <c r="P43" s="183"/>
    </row>
    <row r="44" spans="1:16" ht="12.75">
      <c r="A44" s="185" t="s">
        <v>63</v>
      </c>
      <c r="B44" s="185" t="s">
        <v>61</v>
      </c>
      <c r="C44" s="186" t="s">
        <v>498</v>
      </c>
      <c r="D44" s="186" t="s">
        <v>30</v>
      </c>
      <c r="E44" s="185">
        <v>133</v>
      </c>
      <c r="F44" s="185">
        <v>16</v>
      </c>
      <c r="G44" s="185"/>
      <c r="H44" s="185"/>
      <c r="I44" s="185"/>
      <c r="J44" s="185">
        <v>15</v>
      </c>
      <c r="K44" s="185">
        <v>164</v>
      </c>
      <c r="L44" s="185"/>
      <c r="M44" s="185"/>
      <c r="N44" s="185"/>
      <c r="O44" s="185">
        <v>29</v>
      </c>
      <c r="P44" s="183"/>
    </row>
    <row r="45" spans="1:16" ht="12.75">
      <c r="A45" s="185" t="s">
        <v>414</v>
      </c>
      <c r="B45" s="185" t="s">
        <v>61</v>
      </c>
      <c r="C45" s="186" t="s">
        <v>498</v>
      </c>
      <c r="D45" s="186" t="s">
        <v>30</v>
      </c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>
        <v>140</v>
      </c>
      <c r="P45" s="183"/>
    </row>
    <row r="46" spans="1:16" ht="12.75">
      <c r="A46" s="185" t="s">
        <v>64</v>
      </c>
      <c r="B46" s="185" t="s">
        <v>65</v>
      </c>
      <c r="C46" s="186" t="s">
        <v>498</v>
      </c>
      <c r="D46" s="186" t="s">
        <v>30</v>
      </c>
      <c r="E46" s="185">
        <v>68</v>
      </c>
      <c r="F46" s="185">
        <v>116</v>
      </c>
      <c r="G46" s="185">
        <v>122</v>
      </c>
      <c r="H46" s="185">
        <v>52</v>
      </c>
      <c r="I46" s="185"/>
      <c r="J46" s="185">
        <v>185</v>
      </c>
      <c r="K46" s="185">
        <v>543</v>
      </c>
      <c r="L46" s="185"/>
      <c r="M46" s="185"/>
      <c r="N46" s="185"/>
      <c r="O46" s="185">
        <v>117</v>
      </c>
      <c r="P46" s="183"/>
    </row>
    <row r="47" spans="1:16" ht="12.75">
      <c r="A47" s="194" t="s">
        <v>66</v>
      </c>
      <c r="B47" s="194" t="s">
        <v>67</v>
      </c>
      <c r="C47" s="186" t="s">
        <v>498</v>
      </c>
      <c r="D47" s="186" t="s">
        <v>30</v>
      </c>
      <c r="E47" s="185">
        <v>25</v>
      </c>
      <c r="F47" s="185">
        <v>45</v>
      </c>
      <c r="G47" s="185">
        <v>29</v>
      </c>
      <c r="H47" s="185">
        <v>34</v>
      </c>
      <c r="I47" s="185">
        <v>25</v>
      </c>
      <c r="J47" s="185">
        <v>147</v>
      </c>
      <c r="K47" s="185">
        <v>305</v>
      </c>
      <c r="L47" s="185"/>
      <c r="M47" s="185"/>
      <c r="N47" s="185"/>
      <c r="O47" s="185">
        <v>45</v>
      </c>
      <c r="P47" s="183"/>
    </row>
    <row r="48" spans="1:16" ht="12.75">
      <c r="A48" s="129" t="s">
        <v>419</v>
      </c>
      <c r="B48" s="129" t="s">
        <v>420</v>
      </c>
      <c r="C48" s="25" t="s">
        <v>494</v>
      </c>
      <c r="D48" s="9"/>
      <c r="E48" s="14">
        <v>45</v>
      </c>
      <c r="F48" s="14">
        <v>105</v>
      </c>
      <c r="G48" s="14">
        <v>58</v>
      </c>
      <c r="H48" s="14">
        <v>114</v>
      </c>
      <c r="I48" s="14"/>
      <c r="J48" s="14">
        <v>85</v>
      </c>
      <c r="K48" s="14">
        <v>407</v>
      </c>
      <c r="L48" s="14"/>
      <c r="M48" s="14"/>
      <c r="N48" s="14"/>
      <c r="O48" s="14">
        <v>99</v>
      </c>
      <c r="P48" s="183"/>
    </row>
    <row r="49" spans="1:16" ht="12.75">
      <c r="A49" s="129" t="s">
        <v>308</v>
      </c>
      <c r="B49" s="129" t="s">
        <v>309</v>
      </c>
      <c r="C49" s="25" t="s">
        <v>494</v>
      </c>
      <c r="D49" s="27"/>
      <c r="E49" s="14">
        <v>0</v>
      </c>
      <c r="F49" s="14">
        <v>22</v>
      </c>
      <c r="G49" s="14">
        <v>0</v>
      </c>
      <c r="H49" s="14">
        <v>22</v>
      </c>
      <c r="I49" s="14"/>
      <c r="J49" s="14">
        <v>248</v>
      </c>
      <c r="K49" s="14">
        <v>292</v>
      </c>
      <c r="L49" s="14">
        <v>886</v>
      </c>
      <c r="M49" s="14"/>
      <c r="N49" s="14"/>
      <c r="O49" s="14">
        <v>258</v>
      </c>
      <c r="P49" s="183"/>
    </row>
    <row r="50" spans="1:16" ht="13.5" thickBot="1">
      <c r="A50" s="171"/>
      <c r="B50" s="184" t="s">
        <v>504</v>
      </c>
      <c r="C50" s="172"/>
      <c r="D50" s="172"/>
      <c r="E50" s="171"/>
      <c r="F50" s="171"/>
      <c r="G50" s="171"/>
      <c r="H50" s="171"/>
      <c r="I50" s="171"/>
      <c r="J50" s="171"/>
      <c r="K50" s="171">
        <f>SUM(K38:K49)</f>
        <v>11380</v>
      </c>
      <c r="L50" s="171">
        <f>SUM(L38:L49)</f>
        <v>933</v>
      </c>
      <c r="M50" s="171">
        <f>SUM(M38:M49)</f>
        <v>0</v>
      </c>
      <c r="N50" s="171">
        <f>SUM(N38:N49)</f>
        <v>516</v>
      </c>
      <c r="O50" s="171">
        <f>SUM(O38:O49)</f>
        <v>5044</v>
      </c>
      <c r="P50" s="191">
        <f>SUM(K50:O50)</f>
        <v>17873</v>
      </c>
    </row>
    <row r="51" spans="1:16" ht="12.75">
      <c r="A51" s="185" t="s">
        <v>68</v>
      </c>
      <c r="B51" s="185" t="s">
        <v>69</v>
      </c>
      <c r="C51" s="186" t="s">
        <v>498</v>
      </c>
      <c r="D51" s="186" t="s">
        <v>30</v>
      </c>
      <c r="E51" s="185">
        <v>1699.3</v>
      </c>
      <c r="F51" s="185">
        <v>1561</v>
      </c>
      <c r="G51" s="185">
        <v>1319</v>
      </c>
      <c r="H51" s="185">
        <v>516</v>
      </c>
      <c r="I51" s="185">
        <v>173</v>
      </c>
      <c r="J51" s="185">
        <v>1498</v>
      </c>
      <c r="K51" s="185">
        <v>6766</v>
      </c>
      <c r="L51" s="185"/>
      <c r="M51" s="185"/>
      <c r="N51" s="185">
        <v>53.25</v>
      </c>
      <c r="O51" s="192">
        <v>3952</v>
      </c>
      <c r="P51" s="183"/>
    </row>
    <row r="52" spans="1:16" ht="12.75">
      <c r="A52" s="185" t="s">
        <v>70</v>
      </c>
      <c r="B52" s="185" t="s">
        <v>71</v>
      </c>
      <c r="C52" s="195" t="s">
        <v>498</v>
      </c>
      <c r="D52" s="195" t="s">
        <v>30</v>
      </c>
      <c r="E52" s="194">
        <v>551</v>
      </c>
      <c r="F52" s="194"/>
      <c r="G52" s="194"/>
      <c r="H52" s="194">
        <v>85</v>
      </c>
      <c r="I52" s="194">
        <v>115</v>
      </c>
      <c r="J52" s="194">
        <v>204</v>
      </c>
      <c r="K52" s="194">
        <v>955</v>
      </c>
      <c r="L52" s="194"/>
      <c r="M52" s="194"/>
      <c r="N52" s="194"/>
      <c r="O52" s="194">
        <v>1067.9</v>
      </c>
      <c r="P52" s="183"/>
    </row>
    <row r="53" spans="1:16" ht="12.75">
      <c r="A53" s="185" t="s">
        <v>72</v>
      </c>
      <c r="B53" s="185" t="s">
        <v>73</v>
      </c>
      <c r="C53" s="186" t="s">
        <v>498</v>
      </c>
      <c r="D53" s="186" t="s">
        <v>30</v>
      </c>
      <c r="E53" s="185">
        <v>185</v>
      </c>
      <c r="F53" s="185"/>
      <c r="G53" s="185"/>
      <c r="H53" s="185">
        <v>262</v>
      </c>
      <c r="I53" s="185">
        <v>711</v>
      </c>
      <c r="J53" s="185">
        <v>30</v>
      </c>
      <c r="K53" s="185">
        <v>1188</v>
      </c>
      <c r="L53" s="185"/>
      <c r="M53" s="185"/>
      <c r="N53" s="185"/>
      <c r="O53" s="185">
        <v>478</v>
      </c>
      <c r="P53" s="183"/>
    </row>
    <row r="54" spans="1:16" ht="12.75">
      <c r="A54" s="129" t="s">
        <v>311</v>
      </c>
      <c r="B54" s="129" t="s">
        <v>312</v>
      </c>
      <c r="C54" s="9" t="s">
        <v>494</v>
      </c>
      <c r="D54" s="9"/>
      <c r="E54" s="14"/>
      <c r="F54" s="14"/>
      <c r="G54" s="14"/>
      <c r="H54" s="14"/>
      <c r="I54" s="14">
        <v>226</v>
      </c>
      <c r="J54" s="14"/>
      <c r="K54" s="14">
        <v>226</v>
      </c>
      <c r="L54" s="14"/>
      <c r="M54" s="14"/>
      <c r="N54" s="14"/>
      <c r="O54" s="14"/>
      <c r="P54" s="183"/>
    </row>
    <row r="55" spans="1:16" ht="12.75">
      <c r="A55" s="129" t="s">
        <v>314</v>
      </c>
      <c r="B55" s="129" t="s">
        <v>315</v>
      </c>
      <c r="C55" s="25" t="s">
        <v>494</v>
      </c>
      <c r="D55" s="9"/>
      <c r="E55" s="14"/>
      <c r="F55" s="14"/>
      <c r="G55" s="14"/>
      <c r="H55" s="14"/>
      <c r="I55" s="14"/>
      <c r="J55" s="14"/>
      <c r="K55" s="14"/>
      <c r="L55" s="164" t="s">
        <v>482</v>
      </c>
      <c r="M55" s="14"/>
      <c r="N55" s="14"/>
      <c r="O55" s="14"/>
      <c r="P55" s="183"/>
    </row>
    <row r="56" spans="1:16" ht="12.75">
      <c r="A56" s="129" t="s">
        <v>314</v>
      </c>
      <c r="B56" s="129" t="s">
        <v>318</v>
      </c>
      <c r="C56" s="15" t="s">
        <v>494</v>
      </c>
      <c r="D56" s="9"/>
      <c r="E56" s="14"/>
      <c r="F56" s="14"/>
      <c r="G56" s="14"/>
      <c r="H56" s="14"/>
      <c r="I56" s="14"/>
      <c r="J56" s="14"/>
      <c r="K56" s="14"/>
      <c r="L56" s="164" t="s">
        <v>483</v>
      </c>
      <c r="M56" s="14"/>
      <c r="N56" s="14"/>
      <c r="O56" s="14"/>
      <c r="P56" s="183"/>
    </row>
    <row r="57" spans="1:16" ht="12.75">
      <c r="A57" s="129" t="s">
        <v>314</v>
      </c>
      <c r="B57" s="129" t="s">
        <v>320</v>
      </c>
      <c r="C57" s="9" t="s">
        <v>494</v>
      </c>
      <c r="D57" s="9"/>
      <c r="E57" s="14"/>
      <c r="F57" s="14"/>
      <c r="G57" s="14"/>
      <c r="H57" s="14"/>
      <c r="I57" s="14"/>
      <c r="J57" s="14"/>
      <c r="K57" s="14"/>
      <c r="L57" s="164" t="s">
        <v>484</v>
      </c>
      <c r="M57" s="14"/>
      <c r="N57" s="14"/>
      <c r="O57" s="14"/>
      <c r="P57" s="183"/>
    </row>
    <row r="58" spans="1:16" ht="12.75">
      <c r="A58" s="129" t="s">
        <v>314</v>
      </c>
      <c r="B58" s="129" t="s">
        <v>321</v>
      </c>
      <c r="C58" s="9" t="s">
        <v>494</v>
      </c>
      <c r="D58" s="9"/>
      <c r="E58" s="14"/>
      <c r="F58" s="14"/>
      <c r="G58" s="14"/>
      <c r="H58" s="14"/>
      <c r="I58" s="14"/>
      <c r="J58" s="14"/>
      <c r="K58" s="14"/>
      <c r="L58" s="164" t="s">
        <v>485</v>
      </c>
      <c r="M58" s="14"/>
      <c r="N58" s="14"/>
      <c r="O58" s="14"/>
      <c r="P58" s="183"/>
    </row>
    <row r="59" spans="1:16" ht="12.75">
      <c r="A59" s="129" t="s">
        <v>323</v>
      </c>
      <c r="B59" s="129" t="s">
        <v>324</v>
      </c>
      <c r="C59" s="9" t="s">
        <v>494</v>
      </c>
      <c r="D59" s="9"/>
      <c r="E59" s="14"/>
      <c r="F59" s="14"/>
      <c r="G59" s="14"/>
      <c r="H59" s="14"/>
      <c r="I59" s="14"/>
      <c r="J59" s="14"/>
      <c r="K59" s="14"/>
      <c r="L59" s="164" t="s">
        <v>484</v>
      </c>
      <c r="M59" s="14"/>
      <c r="N59" s="14"/>
      <c r="O59" s="14"/>
      <c r="P59" s="183"/>
    </row>
    <row r="60" spans="1:16" ht="13.5" thickBot="1">
      <c r="A60" s="264"/>
      <c r="B60" s="200" t="s">
        <v>505</v>
      </c>
      <c r="C60" s="189"/>
      <c r="D60" s="189"/>
      <c r="E60" s="190"/>
      <c r="F60" s="190"/>
      <c r="G60" s="190"/>
      <c r="H60" s="190"/>
      <c r="I60" s="190"/>
      <c r="J60" s="190"/>
      <c r="K60" s="190">
        <f>SUM(K51:K59)</f>
        <v>9135</v>
      </c>
      <c r="L60" s="190"/>
      <c r="M60" s="190"/>
      <c r="N60" s="190">
        <f>SUM(N51:N59)</f>
        <v>53.25</v>
      </c>
      <c r="O60" s="190">
        <f>SUM(O51:O59)</f>
        <v>5497.9</v>
      </c>
      <c r="P60" s="191">
        <f>SUM(K60:O60)</f>
        <v>14686.15</v>
      </c>
    </row>
    <row r="61" spans="1:16" ht="12.75">
      <c r="A61" s="192" t="s">
        <v>74</v>
      </c>
      <c r="B61" s="192" t="s">
        <v>75</v>
      </c>
      <c r="C61" s="193" t="s">
        <v>498</v>
      </c>
      <c r="D61" s="193" t="s">
        <v>30</v>
      </c>
      <c r="E61" s="192">
        <v>5527</v>
      </c>
      <c r="F61" s="192">
        <v>982</v>
      </c>
      <c r="G61" s="192">
        <v>773</v>
      </c>
      <c r="H61" s="192">
        <v>190</v>
      </c>
      <c r="I61" s="192">
        <v>35</v>
      </c>
      <c r="J61" s="192">
        <v>333</v>
      </c>
      <c r="K61" s="192">
        <f>SUM(E61:J61)</f>
        <v>7840</v>
      </c>
      <c r="L61" s="192"/>
      <c r="M61" s="192"/>
      <c r="N61" s="192"/>
      <c r="O61" s="192">
        <v>102</v>
      </c>
      <c r="P61" s="183"/>
    </row>
    <row r="62" spans="1:16" ht="12.75">
      <c r="A62" s="185" t="s">
        <v>76</v>
      </c>
      <c r="B62" s="185" t="s">
        <v>77</v>
      </c>
      <c r="C62" s="186" t="s">
        <v>498</v>
      </c>
      <c r="D62" s="186" t="s">
        <v>30</v>
      </c>
      <c r="E62" s="185">
        <v>3745</v>
      </c>
      <c r="F62" s="185">
        <v>655</v>
      </c>
      <c r="G62" s="185">
        <v>515</v>
      </c>
      <c r="H62" s="185">
        <v>392</v>
      </c>
      <c r="I62" s="185">
        <v>82</v>
      </c>
      <c r="J62" s="185">
        <v>550</v>
      </c>
      <c r="K62" s="185">
        <f>SUM(E62:J62)</f>
        <v>5939</v>
      </c>
      <c r="L62" s="185"/>
      <c r="M62" s="185"/>
      <c r="N62" s="185"/>
      <c r="O62" s="185">
        <v>80</v>
      </c>
      <c r="P62" s="183"/>
    </row>
    <row r="63" spans="1:16" ht="12.75">
      <c r="A63" s="185" t="s">
        <v>78</v>
      </c>
      <c r="B63" s="185" t="s">
        <v>77</v>
      </c>
      <c r="C63" s="186" t="s">
        <v>498</v>
      </c>
      <c r="D63" s="186" t="s">
        <v>30</v>
      </c>
      <c r="E63" s="185">
        <v>180</v>
      </c>
      <c r="F63" s="185">
        <v>29</v>
      </c>
      <c r="G63" s="185">
        <v>49</v>
      </c>
      <c r="H63" s="185">
        <v>58</v>
      </c>
      <c r="I63" s="185">
        <v>130</v>
      </c>
      <c r="J63" s="185">
        <v>252</v>
      </c>
      <c r="K63" s="185">
        <f>SUM(E63:J63)</f>
        <v>698</v>
      </c>
      <c r="L63" s="185"/>
      <c r="M63" s="185"/>
      <c r="N63" s="185"/>
      <c r="O63" s="185">
        <v>148</v>
      </c>
      <c r="P63" s="183"/>
    </row>
    <row r="64" spans="1:16" ht="12.75">
      <c r="A64" s="194" t="s">
        <v>79</v>
      </c>
      <c r="B64" s="194" t="s">
        <v>80</v>
      </c>
      <c r="C64" s="195" t="s">
        <v>498</v>
      </c>
      <c r="D64" s="195" t="s">
        <v>30</v>
      </c>
      <c r="E64" s="194">
        <v>224</v>
      </c>
      <c r="F64" s="194">
        <v>40</v>
      </c>
      <c r="G64" s="194"/>
      <c r="H64" s="194">
        <v>28</v>
      </c>
      <c r="I64" s="194"/>
      <c r="J64" s="194">
        <v>326</v>
      </c>
      <c r="K64" s="194">
        <f>SUM(E64:J64)</f>
        <v>618</v>
      </c>
      <c r="L64" s="194">
        <v>96</v>
      </c>
      <c r="M64" s="194"/>
      <c r="N64" s="194"/>
      <c r="O64" s="194">
        <v>124</v>
      </c>
      <c r="P64" s="183"/>
    </row>
    <row r="65" spans="1:16" ht="12.75">
      <c r="A65" s="201" t="s">
        <v>326</v>
      </c>
      <c r="B65" s="201" t="s">
        <v>327</v>
      </c>
      <c r="C65" s="9" t="s">
        <v>494</v>
      </c>
      <c r="D65" s="27"/>
      <c r="E65" s="201">
        <v>42</v>
      </c>
      <c r="F65" s="201"/>
      <c r="G65" s="201"/>
      <c r="H65" s="201"/>
      <c r="I65" s="201"/>
      <c r="J65" s="201"/>
      <c r="K65" s="201">
        <v>42</v>
      </c>
      <c r="L65" s="201"/>
      <c r="M65" s="201"/>
      <c r="N65" s="201"/>
      <c r="O65" s="201"/>
      <c r="P65" s="183"/>
    </row>
    <row r="66" spans="1:16" ht="12.75">
      <c r="A66" s="131" t="s">
        <v>329</v>
      </c>
      <c r="B66" s="131" t="s">
        <v>330</v>
      </c>
      <c r="C66" s="25" t="s">
        <v>494</v>
      </c>
      <c r="D66" s="15"/>
      <c r="E66" s="131">
        <v>362</v>
      </c>
      <c r="F66" s="131"/>
      <c r="G66" s="131"/>
      <c r="H66" s="131"/>
      <c r="I66" s="131"/>
      <c r="J66" s="131"/>
      <c r="K66" s="131">
        <v>362</v>
      </c>
      <c r="L66" s="131"/>
      <c r="M66" s="131"/>
      <c r="N66" s="131"/>
      <c r="O66" s="131"/>
      <c r="P66" s="183"/>
    </row>
    <row r="67" spans="1:16" ht="12.75">
      <c r="A67" s="133" t="s">
        <v>439</v>
      </c>
      <c r="B67" s="135" t="s">
        <v>422</v>
      </c>
      <c r="C67" s="9" t="s">
        <v>494</v>
      </c>
      <c r="D67" s="27"/>
      <c r="E67" s="133"/>
      <c r="F67" s="133"/>
      <c r="G67" s="133"/>
      <c r="H67" s="133"/>
      <c r="I67" s="133"/>
      <c r="J67" s="133">
        <v>165</v>
      </c>
      <c r="K67" s="133">
        <v>165</v>
      </c>
      <c r="L67" s="133"/>
      <c r="M67" s="133"/>
      <c r="N67" s="133"/>
      <c r="O67" s="133"/>
      <c r="P67" s="183"/>
    </row>
    <row r="68" spans="1:16" ht="12.75">
      <c r="A68" s="133" t="s">
        <v>440</v>
      </c>
      <c r="B68" s="135" t="s">
        <v>423</v>
      </c>
      <c r="C68" s="9" t="s">
        <v>494</v>
      </c>
      <c r="D68" s="15"/>
      <c r="E68" s="133"/>
      <c r="F68" s="133"/>
      <c r="G68" s="133"/>
      <c r="H68" s="133"/>
      <c r="I68" s="133"/>
      <c r="J68" s="133">
        <v>638</v>
      </c>
      <c r="K68" s="133">
        <v>638</v>
      </c>
      <c r="L68" s="133"/>
      <c r="M68" s="133"/>
      <c r="N68" s="133"/>
      <c r="O68" s="133"/>
      <c r="P68" s="183"/>
    </row>
    <row r="69" spans="1:16" ht="12.75">
      <c r="A69" s="133" t="s">
        <v>425</v>
      </c>
      <c r="B69" s="137" t="s">
        <v>426</v>
      </c>
      <c r="C69" s="9" t="s">
        <v>494</v>
      </c>
      <c r="D69" s="27"/>
      <c r="E69" s="134"/>
      <c r="F69" s="134"/>
      <c r="G69" s="133"/>
      <c r="H69" s="133"/>
      <c r="I69" s="133"/>
      <c r="J69" s="133">
        <v>1251</v>
      </c>
      <c r="K69" s="133">
        <v>1251</v>
      </c>
      <c r="L69" s="133"/>
      <c r="M69" s="133"/>
      <c r="N69" s="133"/>
      <c r="O69" s="133"/>
      <c r="P69" s="183"/>
    </row>
    <row r="70" spans="1:16" ht="12.75">
      <c r="A70" s="133" t="s">
        <v>428</v>
      </c>
      <c r="B70" s="137" t="s">
        <v>429</v>
      </c>
      <c r="C70" s="25" t="s">
        <v>494</v>
      </c>
      <c r="D70" s="15"/>
      <c r="E70" s="134"/>
      <c r="F70" s="134"/>
      <c r="G70" s="133"/>
      <c r="H70" s="133"/>
      <c r="I70" s="133"/>
      <c r="J70" s="133">
        <v>481</v>
      </c>
      <c r="K70" s="133">
        <v>481</v>
      </c>
      <c r="L70" s="133"/>
      <c r="M70" s="133"/>
      <c r="N70" s="133"/>
      <c r="O70" s="133"/>
      <c r="P70" s="183"/>
    </row>
    <row r="71" spans="1:16" ht="12.75">
      <c r="A71" s="133" t="s">
        <v>441</v>
      </c>
      <c r="B71" s="138" t="s">
        <v>431</v>
      </c>
      <c r="C71" s="15" t="s">
        <v>494</v>
      </c>
      <c r="D71" s="27"/>
      <c r="E71" s="136"/>
      <c r="F71" s="136"/>
      <c r="G71" s="133"/>
      <c r="H71" s="133"/>
      <c r="I71" s="133"/>
      <c r="J71" s="133">
        <v>111</v>
      </c>
      <c r="K71" s="133">
        <v>111</v>
      </c>
      <c r="L71" s="133"/>
      <c r="M71" s="133"/>
      <c r="N71" s="133"/>
      <c r="O71" s="133"/>
      <c r="P71" s="183"/>
    </row>
    <row r="72" spans="1:16" ht="12.75">
      <c r="A72" s="133" t="s">
        <v>433</v>
      </c>
      <c r="B72" s="138" t="s">
        <v>434</v>
      </c>
      <c r="C72" s="9" t="s">
        <v>494</v>
      </c>
      <c r="D72" s="15"/>
      <c r="E72" s="136"/>
      <c r="F72" s="136"/>
      <c r="G72" s="133"/>
      <c r="H72" s="133"/>
      <c r="I72" s="133"/>
      <c r="J72" s="133"/>
      <c r="K72" s="133"/>
      <c r="L72" s="164" t="s">
        <v>485</v>
      </c>
      <c r="M72" s="133"/>
      <c r="N72" s="133"/>
      <c r="O72" s="133"/>
      <c r="P72" s="183"/>
    </row>
    <row r="73" spans="1:16" ht="12.75">
      <c r="A73" s="265" t="s">
        <v>433</v>
      </c>
      <c r="B73" s="138" t="s">
        <v>436</v>
      </c>
      <c r="C73" s="9" t="s">
        <v>494</v>
      </c>
      <c r="D73" s="27"/>
      <c r="E73" s="136"/>
      <c r="F73" s="136"/>
      <c r="G73" s="133"/>
      <c r="H73" s="133"/>
      <c r="I73" s="133"/>
      <c r="J73" s="133"/>
      <c r="K73" s="133"/>
      <c r="L73" s="165" t="s">
        <v>484</v>
      </c>
      <c r="M73" s="133"/>
      <c r="N73" s="133"/>
      <c r="O73" s="133"/>
      <c r="P73" s="183"/>
    </row>
    <row r="74" spans="1:16" ht="13.5" thickBot="1">
      <c r="A74" s="171"/>
      <c r="B74" s="184" t="s">
        <v>506</v>
      </c>
      <c r="C74" s="172"/>
      <c r="D74" s="172"/>
      <c r="E74" s="171"/>
      <c r="F74" s="171"/>
      <c r="G74" s="171"/>
      <c r="H74" s="171"/>
      <c r="I74" s="171"/>
      <c r="J74" s="171"/>
      <c r="K74" s="171">
        <f>SUM(K61:K73)</f>
        <v>18145</v>
      </c>
      <c r="L74" s="171">
        <v>96</v>
      </c>
      <c r="M74" s="171"/>
      <c r="N74" s="171"/>
      <c r="O74" s="171">
        <f>SUM(O61:O73)</f>
        <v>454</v>
      </c>
      <c r="P74" s="191">
        <f>SUM(K74:O74)</f>
        <v>18695</v>
      </c>
    </row>
    <row r="75" spans="1:16" ht="12.75">
      <c r="A75" s="185" t="s">
        <v>81</v>
      </c>
      <c r="B75" s="185" t="s">
        <v>82</v>
      </c>
      <c r="C75" s="186" t="s">
        <v>498</v>
      </c>
      <c r="D75" s="186" t="s">
        <v>30</v>
      </c>
      <c r="E75" s="202">
        <v>2318</v>
      </c>
      <c r="F75" s="202">
        <v>2049</v>
      </c>
      <c r="G75" s="202"/>
      <c r="H75" s="185">
        <v>939</v>
      </c>
      <c r="I75" s="185">
        <v>2223</v>
      </c>
      <c r="J75" s="185">
        <v>201</v>
      </c>
      <c r="K75" s="185">
        <v>7730</v>
      </c>
      <c r="L75" s="185"/>
      <c r="M75" s="185">
        <v>66</v>
      </c>
      <c r="N75" s="185">
        <v>220</v>
      </c>
      <c r="O75" s="185">
        <v>5052</v>
      </c>
      <c r="P75" s="183"/>
    </row>
    <row r="76" spans="1:16" ht="12.75">
      <c r="A76" s="185" t="s">
        <v>83</v>
      </c>
      <c r="B76" s="185" t="s">
        <v>461</v>
      </c>
      <c r="C76" s="186" t="s">
        <v>498</v>
      </c>
      <c r="D76" s="186"/>
      <c r="E76" s="202"/>
      <c r="F76" s="202">
        <v>251</v>
      </c>
      <c r="G76" s="202"/>
      <c r="H76" s="185"/>
      <c r="I76" s="185"/>
      <c r="J76" s="185">
        <v>39</v>
      </c>
      <c r="K76" s="185">
        <v>290</v>
      </c>
      <c r="L76" s="185"/>
      <c r="M76" s="185"/>
      <c r="N76" s="185"/>
      <c r="O76" s="185"/>
      <c r="P76" s="183"/>
    </row>
    <row r="77" spans="1:16" ht="12.75">
      <c r="A77" s="185" t="s">
        <v>83</v>
      </c>
      <c r="B77" s="185" t="s">
        <v>84</v>
      </c>
      <c r="C77" s="186" t="s">
        <v>498</v>
      </c>
      <c r="D77" s="186" t="s">
        <v>30</v>
      </c>
      <c r="E77" s="202">
        <v>348</v>
      </c>
      <c r="F77" s="202">
        <v>460</v>
      </c>
      <c r="G77" s="202"/>
      <c r="H77" s="185"/>
      <c r="I77" s="185">
        <v>779</v>
      </c>
      <c r="J77" s="185">
        <v>76</v>
      </c>
      <c r="K77" s="185">
        <v>1663</v>
      </c>
      <c r="L77" s="185"/>
      <c r="M77" s="185"/>
      <c r="N77" s="185">
        <v>35</v>
      </c>
      <c r="O77" s="185">
        <v>776</v>
      </c>
      <c r="P77" s="183"/>
    </row>
    <row r="78" spans="1:16" ht="12.75">
      <c r="A78" s="185" t="s">
        <v>450</v>
      </c>
      <c r="B78" s="185" t="s">
        <v>448</v>
      </c>
      <c r="C78" s="186" t="s">
        <v>498</v>
      </c>
      <c r="D78" s="186" t="s">
        <v>30</v>
      </c>
      <c r="E78" s="203"/>
      <c r="F78" s="203"/>
      <c r="G78" s="203"/>
      <c r="H78" s="204"/>
      <c r="I78" s="204"/>
      <c r="J78" s="204"/>
      <c r="K78" s="205"/>
      <c r="L78" s="204"/>
      <c r="M78" s="204"/>
      <c r="N78" s="204"/>
      <c r="O78" s="205"/>
      <c r="P78" s="183"/>
    </row>
    <row r="79" spans="1:16" ht="12.75">
      <c r="A79" s="182" t="s">
        <v>450</v>
      </c>
      <c r="B79" s="185" t="s">
        <v>449</v>
      </c>
      <c r="C79" s="186" t="s">
        <v>498</v>
      </c>
      <c r="D79" s="186" t="s">
        <v>30</v>
      </c>
      <c r="E79" s="206"/>
      <c r="F79" s="206"/>
      <c r="G79" s="206"/>
      <c r="H79" s="207"/>
      <c r="I79" s="207"/>
      <c r="J79" s="207"/>
      <c r="K79" s="208"/>
      <c r="L79" s="207"/>
      <c r="M79" s="207"/>
      <c r="N79" s="207"/>
      <c r="O79" s="208"/>
      <c r="P79" s="183"/>
    </row>
    <row r="80" spans="1:16" ht="12.75">
      <c r="A80" s="194" t="s">
        <v>83</v>
      </c>
      <c r="B80" s="185" t="s">
        <v>85</v>
      </c>
      <c r="C80" s="186" t="s">
        <v>498</v>
      </c>
      <c r="D80" s="186" t="s">
        <v>30</v>
      </c>
      <c r="E80" s="202"/>
      <c r="F80" s="202"/>
      <c r="G80" s="202">
        <v>93</v>
      </c>
      <c r="H80" s="185"/>
      <c r="I80" s="185"/>
      <c r="J80" s="185">
        <v>11</v>
      </c>
      <c r="K80" s="185">
        <v>104</v>
      </c>
      <c r="L80" s="185"/>
      <c r="M80" s="185">
        <v>67</v>
      </c>
      <c r="N80" s="185"/>
      <c r="O80" s="185">
        <v>55</v>
      </c>
      <c r="P80" s="183"/>
    </row>
    <row r="81" spans="1:16" ht="12.75">
      <c r="A81" s="185" t="s">
        <v>83</v>
      </c>
      <c r="B81" s="209" t="s">
        <v>507</v>
      </c>
      <c r="C81" s="210" t="s">
        <v>498</v>
      </c>
      <c r="D81" s="210"/>
      <c r="E81" s="182">
        <v>197</v>
      </c>
      <c r="F81" s="182">
        <v>396</v>
      </c>
      <c r="G81" s="182"/>
      <c r="H81" s="182"/>
      <c r="I81" s="182"/>
      <c r="J81" s="182"/>
      <c r="K81" s="182">
        <v>593</v>
      </c>
      <c r="L81" s="182"/>
      <c r="M81" s="182"/>
      <c r="N81" s="182"/>
      <c r="O81" s="182"/>
      <c r="P81" s="183"/>
    </row>
    <row r="82" spans="1:16" ht="12.75">
      <c r="A82" s="185" t="s">
        <v>83</v>
      </c>
      <c r="B82" s="211" t="s">
        <v>508</v>
      </c>
      <c r="C82" s="195" t="s">
        <v>498</v>
      </c>
      <c r="D82" s="195"/>
      <c r="E82" s="212">
        <v>173</v>
      </c>
      <c r="F82" s="194">
        <v>231</v>
      </c>
      <c r="G82" s="212"/>
      <c r="H82" s="194"/>
      <c r="I82" s="212"/>
      <c r="J82" s="194"/>
      <c r="K82" s="213">
        <v>404</v>
      </c>
      <c r="L82" s="194"/>
      <c r="M82" s="194"/>
      <c r="N82" s="194"/>
      <c r="O82" s="194"/>
      <c r="P82" s="183"/>
    </row>
    <row r="83" spans="1:16" ht="12.75">
      <c r="A83" s="185" t="s">
        <v>83</v>
      </c>
      <c r="B83" s="214" t="s">
        <v>509</v>
      </c>
      <c r="C83" s="195" t="s">
        <v>498</v>
      </c>
      <c r="D83" s="215"/>
      <c r="E83" s="216">
        <v>1473</v>
      </c>
      <c r="F83" s="185">
        <v>1938</v>
      </c>
      <c r="G83" s="216"/>
      <c r="H83" s="185"/>
      <c r="I83" s="216">
        <v>806</v>
      </c>
      <c r="J83" s="185"/>
      <c r="K83" s="217">
        <v>4217</v>
      </c>
      <c r="L83" s="185"/>
      <c r="M83" s="185"/>
      <c r="N83" s="185"/>
      <c r="O83" s="185"/>
      <c r="P83" s="183"/>
    </row>
    <row r="84" spans="1:16" ht="12.75">
      <c r="A84" s="185" t="s">
        <v>83</v>
      </c>
      <c r="B84" s="218" t="s">
        <v>510</v>
      </c>
      <c r="C84" s="186" t="s">
        <v>498</v>
      </c>
      <c r="D84" s="219"/>
      <c r="E84" s="218"/>
      <c r="F84" s="185">
        <v>58</v>
      </c>
      <c r="G84" s="218"/>
      <c r="H84" s="185"/>
      <c r="I84" s="218"/>
      <c r="J84" s="185"/>
      <c r="K84" s="209">
        <v>58</v>
      </c>
      <c r="L84" s="182"/>
      <c r="M84" s="182"/>
      <c r="N84" s="182"/>
      <c r="O84" s="182"/>
      <c r="P84" s="183"/>
    </row>
    <row r="85" spans="1:16" ht="12.75">
      <c r="A85" s="35" t="s">
        <v>83</v>
      </c>
      <c r="B85" s="129" t="s">
        <v>332</v>
      </c>
      <c r="C85" s="9" t="s">
        <v>494</v>
      </c>
      <c r="D85" s="9"/>
      <c r="E85" s="14"/>
      <c r="F85" s="14">
        <v>28</v>
      </c>
      <c r="G85" s="14"/>
      <c r="H85" s="14"/>
      <c r="I85" s="14"/>
      <c r="J85" s="14">
        <v>8</v>
      </c>
      <c r="K85" s="14">
        <v>36</v>
      </c>
      <c r="L85" s="14"/>
      <c r="M85" s="14"/>
      <c r="N85" s="14"/>
      <c r="O85" s="14">
        <v>32</v>
      </c>
      <c r="P85" s="183"/>
    </row>
    <row r="86" spans="1:16" ht="12.75">
      <c r="A86" s="129" t="s">
        <v>83</v>
      </c>
      <c r="B86" s="129" t="s">
        <v>333</v>
      </c>
      <c r="C86" s="9" t="s">
        <v>494</v>
      </c>
      <c r="D86" s="9"/>
      <c r="E86" s="14">
        <v>21</v>
      </c>
      <c r="F86" s="14">
        <v>112</v>
      </c>
      <c r="G86" s="14"/>
      <c r="H86" s="14"/>
      <c r="I86" s="14"/>
      <c r="J86" s="14">
        <v>7</v>
      </c>
      <c r="K86" s="14">
        <v>140</v>
      </c>
      <c r="L86" s="14"/>
      <c r="M86" s="14"/>
      <c r="N86" s="14"/>
      <c r="O86" s="14">
        <v>24</v>
      </c>
      <c r="P86" s="183"/>
    </row>
    <row r="87" spans="1:16" ht="12.75">
      <c r="A87" s="129" t="s">
        <v>83</v>
      </c>
      <c r="B87" s="129" t="s">
        <v>437</v>
      </c>
      <c r="C87" s="9" t="s">
        <v>494</v>
      </c>
      <c r="D87" s="9"/>
      <c r="E87" s="14">
        <v>160</v>
      </c>
      <c r="F87" s="14">
        <f>36+26+43</f>
        <v>105</v>
      </c>
      <c r="G87" s="14"/>
      <c r="H87" s="14"/>
      <c r="I87" s="14"/>
      <c r="J87" s="14">
        <v>45</v>
      </c>
      <c r="K87" s="14">
        <f>+J87+I87+H87+G87+F87+E87</f>
        <v>310</v>
      </c>
      <c r="L87" s="14"/>
      <c r="M87" s="14"/>
      <c r="N87" s="14"/>
      <c r="O87" s="14"/>
      <c r="P87" s="183"/>
    </row>
    <row r="88" spans="1:16" ht="12.75">
      <c r="A88" s="129" t="s">
        <v>83</v>
      </c>
      <c r="B88" s="129" t="s">
        <v>335</v>
      </c>
      <c r="C88" s="9" t="s">
        <v>494</v>
      </c>
      <c r="D88" s="9"/>
      <c r="E88" s="14">
        <v>219</v>
      </c>
      <c r="F88" s="14">
        <v>145</v>
      </c>
      <c r="G88" s="14"/>
      <c r="H88" s="14"/>
      <c r="I88" s="14"/>
      <c r="J88" s="14">
        <v>28</v>
      </c>
      <c r="K88" s="14">
        <v>392</v>
      </c>
      <c r="L88" s="14"/>
      <c r="M88" s="14"/>
      <c r="N88" s="14"/>
      <c r="O88" s="14">
        <v>50</v>
      </c>
      <c r="P88" s="183"/>
    </row>
    <row r="89" spans="1:16" ht="12.75">
      <c r="A89" s="129" t="s">
        <v>83</v>
      </c>
      <c r="B89" s="129" t="s">
        <v>337</v>
      </c>
      <c r="C89" s="9" t="s">
        <v>494</v>
      </c>
      <c r="D89" s="9"/>
      <c r="E89" s="14"/>
      <c r="F89" s="14">
        <v>40</v>
      </c>
      <c r="G89" s="14"/>
      <c r="H89" s="14"/>
      <c r="I89" s="14"/>
      <c r="J89" s="14"/>
      <c r="K89" s="14">
        <v>40</v>
      </c>
      <c r="L89" s="14"/>
      <c r="M89" s="14"/>
      <c r="N89" s="14"/>
      <c r="O89" s="14"/>
      <c r="P89" s="183"/>
    </row>
    <row r="90" spans="1:16" ht="13.5" thickBot="1">
      <c r="A90" s="266"/>
      <c r="B90" s="188" t="s">
        <v>511</v>
      </c>
      <c r="C90" s="189"/>
      <c r="D90" s="189"/>
      <c r="E90" s="220"/>
      <c r="F90" s="220"/>
      <c r="G90" s="220"/>
      <c r="H90" s="190"/>
      <c r="I90" s="190"/>
      <c r="J90" s="190"/>
      <c r="K90" s="221">
        <f>SUM(K75:K89)</f>
        <v>15977</v>
      </c>
      <c r="L90" s="190"/>
      <c r="M90" s="190">
        <f>SUM(M75:M89)</f>
        <v>133</v>
      </c>
      <c r="N90" s="190">
        <f>SUM(N75:N89)</f>
        <v>255</v>
      </c>
      <c r="O90" s="190">
        <f>SUM(O75:O89)</f>
        <v>5989</v>
      </c>
      <c r="P90" s="191">
        <f>SUM(K90:O90)</f>
        <v>22354</v>
      </c>
    </row>
    <row r="91" spans="1:16" ht="12.75">
      <c r="A91" s="185" t="s">
        <v>86</v>
      </c>
      <c r="B91" s="192" t="s">
        <v>512</v>
      </c>
      <c r="C91" s="193" t="s">
        <v>498</v>
      </c>
      <c r="D91" s="193" t="s">
        <v>30</v>
      </c>
      <c r="E91" s="192">
        <v>4572</v>
      </c>
      <c r="F91" s="192">
        <v>819</v>
      </c>
      <c r="G91" s="192">
        <v>0</v>
      </c>
      <c r="H91" s="192">
        <v>284</v>
      </c>
      <c r="I91" s="192">
        <v>1038</v>
      </c>
      <c r="J91" s="192">
        <v>164</v>
      </c>
      <c r="K91" s="222">
        <f aca="true" t="shared" si="0" ref="K91:K98">SUM(E91:J91)</f>
        <v>6877</v>
      </c>
      <c r="L91" s="192"/>
      <c r="M91" s="192"/>
      <c r="N91" s="192"/>
      <c r="O91" s="192">
        <v>451</v>
      </c>
      <c r="P91" s="183"/>
    </row>
    <row r="92" spans="1:16" ht="12.75">
      <c r="A92" s="185" t="s">
        <v>87</v>
      </c>
      <c r="B92" s="185" t="s">
        <v>513</v>
      </c>
      <c r="C92" s="186" t="s">
        <v>498</v>
      </c>
      <c r="D92" s="186" t="s">
        <v>30</v>
      </c>
      <c r="E92" s="185">
        <v>5563</v>
      </c>
      <c r="F92" s="185">
        <v>577</v>
      </c>
      <c r="G92" s="185">
        <v>0</v>
      </c>
      <c r="H92" s="185">
        <v>184</v>
      </c>
      <c r="I92" s="185">
        <v>310</v>
      </c>
      <c r="J92" s="185">
        <v>307</v>
      </c>
      <c r="K92" s="194">
        <f t="shared" si="0"/>
        <v>6941</v>
      </c>
      <c r="L92" s="185"/>
      <c r="M92" s="185"/>
      <c r="N92" s="185"/>
      <c r="O92" s="185">
        <v>482</v>
      </c>
      <c r="P92" s="183"/>
    </row>
    <row r="93" spans="1:16" ht="12.75">
      <c r="A93" s="185" t="s">
        <v>88</v>
      </c>
      <c r="B93" s="185" t="s">
        <v>514</v>
      </c>
      <c r="C93" s="186" t="s">
        <v>498</v>
      </c>
      <c r="D93" s="186" t="s">
        <v>30</v>
      </c>
      <c r="E93" s="185">
        <v>1162</v>
      </c>
      <c r="F93" s="185">
        <v>580</v>
      </c>
      <c r="G93" s="185">
        <v>0</v>
      </c>
      <c r="H93" s="185">
        <v>97</v>
      </c>
      <c r="I93" s="185">
        <v>130</v>
      </c>
      <c r="J93" s="185">
        <v>83</v>
      </c>
      <c r="K93" s="194">
        <f t="shared" si="0"/>
        <v>2052</v>
      </c>
      <c r="L93" s="185"/>
      <c r="M93" s="185"/>
      <c r="N93" s="185"/>
      <c r="O93" s="185">
        <v>215</v>
      </c>
      <c r="P93" s="183"/>
    </row>
    <row r="94" spans="1:16" ht="12.75">
      <c r="A94" s="194" t="s">
        <v>89</v>
      </c>
      <c r="B94" s="194" t="s">
        <v>515</v>
      </c>
      <c r="C94" s="186" t="s">
        <v>498</v>
      </c>
      <c r="D94" s="195" t="s">
        <v>30</v>
      </c>
      <c r="E94" s="194">
        <v>3585</v>
      </c>
      <c r="F94" s="194">
        <v>900</v>
      </c>
      <c r="G94" s="194">
        <v>0</v>
      </c>
      <c r="H94" s="194">
        <v>132</v>
      </c>
      <c r="I94" s="194">
        <v>760</v>
      </c>
      <c r="J94" s="194">
        <v>189</v>
      </c>
      <c r="K94" s="194">
        <f t="shared" si="0"/>
        <v>5566</v>
      </c>
      <c r="L94" s="194"/>
      <c r="M94" s="194"/>
      <c r="N94" s="194"/>
      <c r="O94" s="194">
        <v>484</v>
      </c>
      <c r="P94" s="183"/>
    </row>
    <row r="95" spans="1:16" ht="12.75">
      <c r="A95" s="185" t="s">
        <v>90</v>
      </c>
      <c r="B95" s="180" t="s">
        <v>516</v>
      </c>
      <c r="C95" s="186" t="s">
        <v>498</v>
      </c>
      <c r="D95" s="181" t="s">
        <v>30</v>
      </c>
      <c r="E95" s="180">
        <v>1743</v>
      </c>
      <c r="F95" s="180">
        <v>196</v>
      </c>
      <c r="G95" s="180">
        <v>0</v>
      </c>
      <c r="H95" s="180">
        <v>60</v>
      </c>
      <c r="I95" s="180">
        <v>497</v>
      </c>
      <c r="J95" s="180">
        <v>103</v>
      </c>
      <c r="K95" s="180">
        <f t="shared" si="0"/>
        <v>2599</v>
      </c>
      <c r="L95" s="180"/>
      <c r="M95" s="180"/>
      <c r="N95" s="180"/>
      <c r="O95" s="180">
        <v>137</v>
      </c>
      <c r="P95" s="183"/>
    </row>
    <row r="96" spans="1:16" ht="12.75">
      <c r="A96" s="185" t="s">
        <v>91</v>
      </c>
      <c r="B96" s="194" t="s">
        <v>92</v>
      </c>
      <c r="C96" s="186" t="s">
        <v>498</v>
      </c>
      <c r="D96" s="195" t="s">
        <v>30</v>
      </c>
      <c r="E96" s="194">
        <v>0</v>
      </c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f t="shared" si="0"/>
        <v>0</v>
      </c>
      <c r="L96" s="194"/>
      <c r="M96" s="194"/>
      <c r="N96" s="194"/>
      <c r="O96" s="194">
        <v>2311</v>
      </c>
      <c r="P96" s="183"/>
    </row>
    <row r="97" spans="1:16" ht="12.75">
      <c r="A97" s="185" t="s">
        <v>93</v>
      </c>
      <c r="B97" s="194" t="s">
        <v>94</v>
      </c>
      <c r="C97" s="186" t="s">
        <v>498</v>
      </c>
      <c r="D97" s="195" t="s">
        <v>30</v>
      </c>
      <c r="E97" s="194">
        <v>294</v>
      </c>
      <c r="F97" s="194">
        <v>98</v>
      </c>
      <c r="G97" s="194">
        <v>0</v>
      </c>
      <c r="H97" s="194">
        <v>0</v>
      </c>
      <c r="I97" s="194">
        <v>0</v>
      </c>
      <c r="J97" s="194">
        <v>2</v>
      </c>
      <c r="K97" s="194">
        <f t="shared" si="0"/>
        <v>394</v>
      </c>
      <c r="L97" s="194"/>
      <c r="M97" s="194"/>
      <c r="N97" s="194"/>
      <c r="O97" s="194">
        <v>108</v>
      </c>
      <c r="P97" s="183"/>
    </row>
    <row r="98" spans="1:16" ht="12.75">
      <c r="A98" s="185" t="s">
        <v>95</v>
      </c>
      <c r="B98" s="185" t="s">
        <v>96</v>
      </c>
      <c r="C98" s="186" t="s">
        <v>498</v>
      </c>
      <c r="D98" s="186" t="s">
        <v>30</v>
      </c>
      <c r="E98" s="185">
        <v>0</v>
      </c>
      <c r="F98" s="185">
        <v>120</v>
      </c>
      <c r="G98" s="185">
        <v>0</v>
      </c>
      <c r="H98" s="185">
        <v>491</v>
      </c>
      <c r="I98" s="185">
        <v>0</v>
      </c>
      <c r="J98" s="185">
        <v>14</v>
      </c>
      <c r="K98" s="185">
        <f t="shared" si="0"/>
        <v>625</v>
      </c>
      <c r="L98" s="185"/>
      <c r="M98" s="185"/>
      <c r="N98" s="185"/>
      <c r="O98" s="185">
        <v>152</v>
      </c>
      <c r="P98" s="183"/>
    </row>
    <row r="99" spans="1:16" ht="12.75">
      <c r="A99" s="194" t="s">
        <v>97</v>
      </c>
      <c r="B99" s="194" t="s">
        <v>98</v>
      </c>
      <c r="C99" s="186" t="s">
        <v>498</v>
      </c>
      <c r="D99" s="195" t="s">
        <v>15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94">
        <v>107</v>
      </c>
      <c r="M99" s="194"/>
      <c r="N99" s="194"/>
      <c r="O99" s="194">
        <v>409</v>
      </c>
      <c r="P99" s="183"/>
    </row>
    <row r="100" spans="1:16" ht="12.75">
      <c r="A100" s="194" t="s">
        <v>99</v>
      </c>
      <c r="B100" s="194" t="s">
        <v>100</v>
      </c>
      <c r="C100" s="186" t="s">
        <v>498</v>
      </c>
      <c r="D100" s="195" t="s">
        <v>30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94"/>
      <c r="M100" s="194">
        <v>243</v>
      </c>
      <c r="N100" s="194"/>
      <c r="O100" s="194">
        <v>71</v>
      </c>
      <c r="P100" s="183"/>
    </row>
    <row r="101" spans="1:16" ht="12.75">
      <c r="A101" s="194" t="s">
        <v>101</v>
      </c>
      <c r="B101" s="194" t="s">
        <v>102</v>
      </c>
      <c r="C101" s="186" t="s">
        <v>498</v>
      </c>
      <c r="D101" s="195" t="s">
        <v>30</v>
      </c>
      <c r="E101" s="194">
        <v>128</v>
      </c>
      <c r="F101" s="194">
        <v>206</v>
      </c>
      <c r="G101" s="194">
        <v>0</v>
      </c>
      <c r="H101" s="194">
        <v>0</v>
      </c>
      <c r="I101" s="194">
        <v>16</v>
      </c>
      <c r="J101" s="194">
        <v>12</v>
      </c>
      <c r="K101" s="194">
        <f>SUM(E101:J101)</f>
        <v>362</v>
      </c>
      <c r="L101" s="194"/>
      <c r="M101" s="194"/>
      <c r="N101" s="194"/>
      <c r="O101" s="194">
        <v>42</v>
      </c>
      <c r="P101" s="183"/>
    </row>
    <row r="102" spans="1:16" ht="12.75">
      <c r="A102" s="185" t="s">
        <v>103</v>
      </c>
      <c r="B102" s="194" t="s">
        <v>517</v>
      </c>
      <c r="C102" s="186" t="s">
        <v>498</v>
      </c>
      <c r="D102" s="210" t="s">
        <v>30</v>
      </c>
      <c r="E102" s="182">
        <v>0</v>
      </c>
      <c r="F102" s="182">
        <v>598</v>
      </c>
      <c r="G102" s="182">
        <v>0</v>
      </c>
      <c r="H102" s="182">
        <v>0</v>
      </c>
      <c r="I102" s="182">
        <v>24</v>
      </c>
      <c r="J102" s="182">
        <v>36</v>
      </c>
      <c r="K102" s="182">
        <f>SUM(E102:J102)</f>
        <v>658</v>
      </c>
      <c r="L102" s="182"/>
      <c r="M102" s="182"/>
      <c r="N102" s="182"/>
      <c r="O102" s="182">
        <v>177</v>
      </c>
      <c r="P102" s="183"/>
    </row>
    <row r="103" spans="1:16" ht="12.75">
      <c r="A103" s="185" t="s">
        <v>104</v>
      </c>
      <c r="B103" s="185" t="s">
        <v>105</v>
      </c>
      <c r="C103" s="186" t="s">
        <v>498</v>
      </c>
      <c r="D103" s="195" t="s">
        <v>30</v>
      </c>
      <c r="E103" s="194">
        <v>310</v>
      </c>
      <c r="F103" s="194"/>
      <c r="G103" s="194"/>
      <c r="H103" s="194"/>
      <c r="I103" s="194"/>
      <c r="J103" s="194"/>
      <c r="K103" s="194">
        <v>310</v>
      </c>
      <c r="L103" s="194"/>
      <c r="M103" s="194"/>
      <c r="N103" s="194"/>
      <c r="O103" s="194">
        <v>36</v>
      </c>
      <c r="P103" s="183"/>
    </row>
    <row r="104" spans="1:16" ht="12.75">
      <c r="A104" s="194" t="s">
        <v>104</v>
      </c>
      <c r="B104" s="194" t="s">
        <v>106</v>
      </c>
      <c r="C104" s="186" t="s">
        <v>498</v>
      </c>
      <c r="D104" s="195" t="s">
        <v>30</v>
      </c>
      <c r="E104" s="194">
        <v>272</v>
      </c>
      <c r="F104" s="194"/>
      <c r="G104" s="194"/>
      <c r="H104" s="194"/>
      <c r="I104" s="194"/>
      <c r="J104" s="194"/>
      <c r="K104" s="194">
        <f aca="true" t="shared" si="1" ref="K104:K118">SUM(E104:J104)</f>
        <v>272</v>
      </c>
      <c r="L104" s="194"/>
      <c r="M104" s="194"/>
      <c r="N104" s="194"/>
      <c r="O104" s="194">
        <v>28</v>
      </c>
      <c r="P104" s="183"/>
    </row>
    <row r="105" spans="1:16" ht="12.75">
      <c r="A105" s="185" t="s">
        <v>104</v>
      </c>
      <c r="B105" s="185" t="s">
        <v>107</v>
      </c>
      <c r="C105" s="186" t="s">
        <v>498</v>
      </c>
      <c r="D105" s="186" t="s">
        <v>30</v>
      </c>
      <c r="E105" s="185">
        <v>102</v>
      </c>
      <c r="F105" s="185"/>
      <c r="G105" s="185"/>
      <c r="H105" s="185"/>
      <c r="I105" s="185"/>
      <c r="J105" s="185"/>
      <c r="K105" s="194">
        <f t="shared" si="1"/>
        <v>102</v>
      </c>
      <c r="L105" s="185"/>
      <c r="M105" s="185"/>
      <c r="N105" s="185"/>
      <c r="O105" s="185">
        <v>14</v>
      </c>
      <c r="P105" s="183"/>
    </row>
    <row r="106" spans="1:16" ht="12.75">
      <c r="A106" s="185" t="s">
        <v>104</v>
      </c>
      <c r="B106" s="185" t="s">
        <v>108</v>
      </c>
      <c r="C106" s="186" t="s">
        <v>498</v>
      </c>
      <c r="D106" s="186" t="s">
        <v>30</v>
      </c>
      <c r="E106" s="185">
        <v>206</v>
      </c>
      <c r="F106" s="185"/>
      <c r="G106" s="185"/>
      <c r="H106" s="185"/>
      <c r="I106" s="185"/>
      <c r="J106" s="185"/>
      <c r="K106" s="182">
        <f t="shared" si="1"/>
        <v>206</v>
      </c>
      <c r="L106" s="185"/>
      <c r="M106" s="185"/>
      <c r="N106" s="185"/>
      <c r="O106" s="185">
        <v>27</v>
      </c>
      <c r="P106" s="183"/>
    </row>
    <row r="107" spans="1:16" ht="12.75">
      <c r="A107" s="185" t="s">
        <v>104</v>
      </c>
      <c r="B107" s="185" t="s">
        <v>109</v>
      </c>
      <c r="C107" s="186" t="s">
        <v>498</v>
      </c>
      <c r="D107" s="186" t="s">
        <v>30</v>
      </c>
      <c r="E107" s="185">
        <v>59</v>
      </c>
      <c r="F107" s="185"/>
      <c r="G107" s="185"/>
      <c r="H107" s="185"/>
      <c r="I107" s="185"/>
      <c r="J107" s="185"/>
      <c r="K107" s="194">
        <f t="shared" si="1"/>
        <v>59</v>
      </c>
      <c r="L107" s="185"/>
      <c r="M107" s="185"/>
      <c r="N107" s="185"/>
      <c r="O107" s="185">
        <v>11</v>
      </c>
      <c r="P107" s="183"/>
    </row>
    <row r="108" spans="1:16" ht="12.75">
      <c r="A108" s="185" t="s">
        <v>110</v>
      </c>
      <c r="B108" s="194" t="s">
        <v>111</v>
      </c>
      <c r="C108" s="186" t="s">
        <v>498</v>
      </c>
      <c r="D108" s="186" t="s">
        <v>30</v>
      </c>
      <c r="E108" s="185">
        <v>124</v>
      </c>
      <c r="F108" s="185"/>
      <c r="G108" s="185"/>
      <c r="H108" s="185"/>
      <c r="I108" s="185"/>
      <c r="J108" s="185"/>
      <c r="K108" s="185">
        <f t="shared" si="1"/>
        <v>124</v>
      </c>
      <c r="L108" s="185"/>
      <c r="M108" s="185"/>
      <c r="N108" s="185"/>
      <c r="O108" s="185">
        <v>20</v>
      </c>
      <c r="P108" s="183"/>
    </row>
    <row r="109" spans="1:16" ht="12.75">
      <c r="A109" s="129" t="s">
        <v>539</v>
      </c>
      <c r="B109" s="35" t="s">
        <v>340</v>
      </c>
      <c r="C109" s="9" t="s">
        <v>494</v>
      </c>
      <c r="D109" s="9"/>
      <c r="E109" s="14">
        <v>400</v>
      </c>
      <c r="F109" s="14"/>
      <c r="G109" s="14"/>
      <c r="H109" s="14"/>
      <c r="I109" s="129"/>
      <c r="J109" s="129"/>
      <c r="K109" s="129">
        <v>400</v>
      </c>
      <c r="L109" s="129"/>
      <c r="M109" s="129"/>
      <c r="N109" s="129"/>
      <c r="O109" s="129">
        <v>182</v>
      </c>
      <c r="P109" s="183"/>
    </row>
    <row r="110" spans="1:16" ht="13.5" thickBot="1">
      <c r="A110" s="190"/>
      <c r="B110" s="184" t="s">
        <v>518</v>
      </c>
      <c r="C110" s="189"/>
      <c r="D110" s="189"/>
      <c r="E110" s="190"/>
      <c r="F110" s="190"/>
      <c r="G110" s="190"/>
      <c r="H110" s="190"/>
      <c r="I110" s="190"/>
      <c r="J110" s="190"/>
      <c r="K110" s="190">
        <f>SUM(K91:K109)</f>
        <v>27547</v>
      </c>
      <c r="L110" s="190">
        <f>SUM(L91:L109)</f>
        <v>107</v>
      </c>
      <c r="M110" s="190">
        <f>SUM(M91:M109)</f>
        <v>243</v>
      </c>
      <c r="N110" s="190"/>
      <c r="O110" s="190">
        <f>SUM(O91:O109)</f>
        <v>5357</v>
      </c>
      <c r="P110" s="191">
        <f>SUM(K110:O110)</f>
        <v>33254</v>
      </c>
    </row>
    <row r="111" spans="1:16" ht="12.75">
      <c r="A111" s="192" t="s">
        <v>112</v>
      </c>
      <c r="B111" s="185" t="s">
        <v>113</v>
      </c>
      <c r="C111" s="193" t="s">
        <v>498</v>
      </c>
      <c r="D111" s="193" t="s">
        <v>30</v>
      </c>
      <c r="E111" s="192">
        <v>282</v>
      </c>
      <c r="F111" s="192">
        <v>110</v>
      </c>
      <c r="G111" s="192">
        <v>277</v>
      </c>
      <c r="H111" s="192"/>
      <c r="I111" s="192"/>
      <c r="J111" s="192">
        <v>154</v>
      </c>
      <c r="K111" s="192">
        <f t="shared" si="1"/>
        <v>823</v>
      </c>
      <c r="L111" s="192"/>
      <c r="M111" s="192"/>
      <c r="N111" s="192"/>
      <c r="O111" s="192">
        <v>1828</v>
      </c>
      <c r="P111" s="183"/>
    </row>
    <row r="112" spans="1:16" ht="12.75">
      <c r="A112" s="185" t="s">
        <v>112</v>
      </c>
      <c r="B112" s="185" t="s">
        <v>113</v>
      </c>
      <c r="C112" s="210" t="s">
        <v>498</v>
      </c>
      <c r="D112" s="210" t="s">
        <v>161</v>
      </c>
      <c r="E112" s="182">
        <v>2279</v>
      </c>
      <c r="F112" s="182">
        <v>252</v>
      </c>
      <c r="G112" s="182">
        <v>61</v>
      </c>
      <c r="H112" s="182"/>
      <c r="I112" s="182"/>
      <c r="J112" s="182">
        <v>179</v>
      </c>
      <c r="K112" s="182">
        <f t="shared" si="1"/>
        <v>2771</v>
      </c>
      <c r="L112" s="182"/>
      <c r="M112" s="182"/>
      <c r="N112" s="182"/>
      <c r="O112" s="182"/>
      <c r="P112" s="183"/>
    </row>
    <row r="113" spans="1:16" ht="12.75">
      <c r="A113" s="185" t="s">
        <v>114</v>
      </c>
      <c r="B113" s="185" t="s">
        <v>113</v>
      </c>
      <c r="C113" s="195" t="s">
        <v>498</v>
      </c>
      <c r="D113" s="195" t="s">
        <v>30</v>
      </c>
      <c r="E113" s="194">
        <v>802.9</v>
      </c>
      <c r="F113" s="194">
        <v>567.64</v>
      </c>
      <c r="G113" s="194"/>
      <c r="H113" s="194"/>
      <c r="I113" s="194">
        <v>69.3</v>
      </c>
      <c r="J113" s="194">
        <v>701</v>
      </c>
      <c r="K113" s="194">
        <f t="shared" si="1"/>
        <v>2140.84</v>
      </c>
      <c r="L113" s="194"/>
      <c r="M113" s="194"/>
      <c r="N113" s="194"/>
      <c r="O113" s="194">
        <v>1177</v>
      </c>
      <c r="P113" s="183"/>
    </row>
    <row r="114" spans="1:16" ht="12.75">
      <c r="A114" s="185" t="s">
        <v>114</v>
      </c>
      <c r="B114" s="185" t="s">
        <v>113</v>
      </c>
      <c r="C114" s="195" t="s">
        <v>498</v>
      </c>
      <c r="D114" s="195" t="s">
        <v>161</v>
      </c>
      <c r="E114" s="194"/>
      <c r="F114" s="194"/>
      <c r="G114" s="194"/>
      <c r="H114" s="194"/>
      <c r="I114" s="194"/>
      <c r="J114" s="194">
        <v>2042</v>
      </c>
      <c r="K114" s="194">
        <f t="shared" si="1"/>
        <v>2042</v>
      </c>
      <c r="L114" s="194"/>
      <c r="M114" s="194"/>
      <c r="N114" s="194"/>
      <c r="O114" s="194"/>
      <c r="P114" s="183"/>
    </row>
    <row r="115" spans="1:16" ht="12.75">
      <c r="A115" s="185" t="s">
        <v>115</v>
      </c>
      <c r="B115" s="185" t="s">
        <v>113</v>
      </c>
      <c r="C115" s="195" t="s">
        <v>498</v>
      </c>
      <c r="D115" s="195" t="s">
        <v>30</v>
      </c>
      <c r="E115" s="194">
        <v>70.1</v>
      </c>
      <c r="F115" s="194">
        <v>353.14</v>
      </c>
      <c r="G115" s="194">
        <v>191.47</v>
      </c>
      <c r="H115" s="194"/>
      <c r="I115" s="194"/>
      <c r="J115" s="194">
        <v>20</v>
      </c>
      <c r="K115" s="194">
        <f t="shared" si="1"/>
        <v>634.71</v>
      </c>
      <c r="L115" s="194"/>
      <c r="M115" s="194"/>
      <c r="N115" s="194"/>
      <c r="O115" s="194">
        <v>420</v>
      </c>
      <c r="P115" s="183"/>
    </row>
    <row r="116" spans="1:16" ht="12.75">
      <c r="A116" s="185" t="s">
        <v>116</v>
      </c>
      <c r="B116" s="185" t="s">
        <v>113</v>
      </c>
      <c r="C116" s="195" t="s">
        <v>498</v>
      </c>
      <c r="D116" s="195" t="s">
        <v>30</v>
      </c>
      <c r="E116" s="194">
        <v>1497</v>
      </c>
      <c r="F116" s="194">
        <v>1833</v>
      </c>
      <c r="G116" s="194">
        <v>24</v>
      </c>
      <c r="H116" s="194">
        <v>63.4</v>
      </c>
      <c r="I116" s="194"/>
      <c r="J116" s="194">
        <v>557</v>
      </c>
      <c r="K116" s="194">
        <f t="shared" si="1"/>
        <v>3974.4</v>
      </c>
      <c r="L116" s="194"/>
      <c r="M116" s="194"/>
      <c r="N116" s="194"/>
      <c r="O116" s="194">
        <v>3103</v>
      </c>
      <c r="P116" s="183"/>
    </row>
    <row r="117" spans="1:16" ht="12.75">
      <c r="A117" s="185" t="s">
        <v>447</v>
      </c>
      <c r="B117" s="185" t="s">
        <v>113</v>
      </c>
      <c r="C117" s="195" t="s">
        <v>498</v>
      </c>
      <c r="D117" s="195" t="s">
        <v>161</v>
      </c>
      <c r="E117" s="194">
        <v>158</v>
      </c>
      <c r="F117" s="194">
        <v>331</v>
      </c>
      <c r="G117" s="194"/>
      <c r="H117" s="194"/>
      <c r="I117" s="194"/>
      <c r="J117" s="194">
        <v>38</v>
      </c>
      <c r="K117" s="194">
        <f t="shared" si="1"/>
        <v>527</v>
      </c>
      <c r="L117" s="194"/>
      <c r="M117" s="194"/>
      <c r="N117" s="194"/>
      <c r="O117" s="194"/>
      <c r="P117" s="183"/>
    </row>
    <row r="118" spans="1:16" ht="12.75">
      <c r="A118" s="185" t="s">
        <v>117</v>
      </c>
      <c r="B118" s="185" t="s">
        <v>113</v>
      </c>
      <c r="C118" s="195" t="s">
        <v>498</v>
      </c>
      <c r="D118" s="195" t="s">
        <v>30</v>
      </c>
      <c r="E118" s="194">
        <v>708.8</v>
      </c>
      <c r="F118" s="194"/>
      <c r="G118" s="194"/>
      <c r="H118" s="194">
        <v>170.44</v>
      </c>
      <c r="I118" s="194">
        <v>160.58</v>
      </c>
      <c r="J118" s="194">
        <v>2827.33</v>
      </c>
      <c r="K118" s="194">
        <f t="shared" si="1"/>
        <v>3867.1499999999996</v>
      </c>
      <c r="L118" s="194"/>
      <c r="M118" s="194"/>
      <c r="N118" s="194"/>
      <c r="O118" s="194">
        <v>173</v>
      </c>
      <c r="P118" s="183"/>
    </row>
    <row r="119" spans="1:16" ht="12.75">
      <c r="A119" s="185" t="s">
        <v>117</v>
      </c>
      <c r="B119" s="185" t="s">
        <v>113</v>
      </c>
      <c r="C119" s="195" t="s">
        <v>498</v>
      </c>
      <c r="D119" s="195" t="s">
        <v>161</v>
      </c>
      <c r="E119" s="194"/>
      <c r="F119" s="194"/>
      <c r="G119" s="194"/>
      <c r="H119" s="194"/>
      <c r="I119" s="194"/>
      <c r="J119" s="194"/>
      <c r="K119" s="194"/>
      <c r="L119" s="194"/>
      <c r="M119" s="194"/>
      <c r="N119" s="194">
        <v>326</v>
      </c>
      <c r="O119" s="194"/>
      <c r="P119" s="183"/>
    </row>
    <row r="120" spans="1:16" ht="12.75">
      <c r="A120" s="185" t="s">
        <v>118</v>
      </c>
      <c r="B120" s="185" t="s">
        <v>113</v>
      </c>
      <c r="C120" s="195" t="s">
        <v>498</v>
      </c>
      <c r="D120" s="195" t="s">
        <v>30</v>
      </c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>
        <v>967</v>
      </c>
      <c r="P120" s="183"/>
    </row>
    <row r="121" spans="1:16" ht="12.75">
      <c r="A121" s="194" t="s">
        <v>119</v>
      </c>
      <c r="B121" s="185" t="s">
        <v>113</v>
      </c>
      <c r="C121" s="195" t="s">
        <v>498</v>
      </c>
      <c r="D121" s="195" t="s">
        <v>30</v>
      </c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>
        <v>605</v>
      </c>
      <c r="P121" s="183"/>
    </row>
    <row r="122" spans="1:16" ht="12.75">
      <c r="A122" s="185" t="s">
        <v>120</v>
      </c>
      <c r="B122" s="185" t="s">
        <v>121</v>
      </c>
      <c r="C122" s="195" t="s">
        <v>498</v>
      </c>
      <c r="D122" s="186" t="s">
        <v>30</v>
      </c>
      <c r="E122" s="185">
        <v>970.2</v>
      </c>
      <c r="F122" s="185">
        <v>739.8</v>
      </c>
      <c r="G122" s="185"/>
      <c r="H122" s="185">
        <v>269.8</v>
      </c>
      <c r="I122" s="185">
        <v>460.1</v>
      </c>
      <c r="J122" s="185">
        <v>1286</v>
      </c>
      <c r="K122" s="185">
        <f>SUM(E122:J122)</f>
        <v>3725.9</v>
      </c>
      <c r="L122" s="185"/>
      <c r="M122" s="185"/>
      <c r="N122" s="185">
        <v>87.51</v>
      </c>
      <c r="O122" s="185">
        <v>1255</v>
      </c>
      <c r="P122" s="183"/>
    </row>
    <row r="123" spans="1:16" ht="12.75">
      <c r="A123" s="185" t="s">
        <v>122</v>
      </c>
      <c r="B123" s="185" t="s">
        <v>123</v>
      </c>
      <c r="C123" s="195" t="s">
        <v>498</v>
      </c>
      <c r="D123" s="195" t="s">
        <v>30</v>
      </c>
      <c r="E123" s="194">
        <v>1318.9</v>
      </c>
      <c r="F123" s="194">
        <v>1010.5</v>
      </c>
      <c r="G123" s="194">
        <v>470.6</v>
      </c>
      <c r="H123" s="194"/>
      <c r="I123" s="194"/>
      <c r="J123" s="194">
        <v>1183</v>
      </c>
      <c r="K123" s="194">
        <f>SUM(E123:J123)</f>
        <v>3983</v>
      </c>
      <c r="L123" s="194"/>
      <c r="M123" s="194">
        <v>87.4</v>
      </c>
      <c r="N123" s="194"/>
      <c r="O123" s="194">
        <v>988</v>
      </c>
      <c r="P123" s="183"/>
    </row>
    <row r="124" spans="1:16" ht="12.75">
      <c r="A124" s="194" t="s">
        <v>122</v>
      </c>
      <c r="B124" s="185" t="s">
        <v>124</v>
      </c>
      <c r="C124" s="195" t="s">
        <v>498</v>
      </c>
      <c r="D124" s="195" t="s">
        <v>30</v>
      </c>
      <c r="E124" s="194">
        <v>1637.52</v>
      </c>
      <c r="F124" s="194">
        <v>2006.25</v>
      </c>
      <c r="G124" s="194"/>
      <c r="H124" s="194">
        <v>22</v>
      </c>
      <c r="I124" s="194">
        <v>438.64</v>
      </c>
      <c r="J124" s="194">
        <v>3444</v>
      </c>
      <c r="K124" s="194">
        <f>SUM(E124:J124)</f>
        <v>7548.41</v>
      </c>
      <c r="L124" s="194"/>
      <c r="M124" s="194"/>
      <c r="N124" s="194">
        <v>1020.97</v>
      </c>
      <c r="O124" s="194">
        <v>859</v>
      </c>
      <c r="P124" s="183"/>
    </row>
    <row r="125" spans="1:16" ht="12.75">
      <c r="A125" s="185" t="s">
        <v>122</v>
      </c>
      <c r="B125" s="185" t="s">
        <v>125</v>
      </c>
      <c r="C125" s="195" t="s">
        <v>498</v>
      </c>
      <c r="D125" s="186" t="s">
        <v>30</v>
      </c>
      <c r="E125" s="185">
        <v>1270.58</v>
      </c>
      <c r="F125" s="185">
        <v>923.01</v>
      </c>
      <c r="G125" s="185"/>
      <c r="H125" s="185">
        <v>122.65</v>
      </c>
      <c r="I125" s="185">
        <v>447.3</v>
      </c>
      <c r="J125" s="185">
        <v>1183</v>
      </c>
      <c r="K125" s="185">
        <f>SUM(E125:J125)</f>
        <v>3946.5400000000004</v>
      </c>
      <c r="L125" s="185">
        <v>304.01</v>
      </c>
      <c r="M125" s="185">
        <v>230.48</v>
      </c>
      <c r="N125" s="185"/>
      <c r="O125" s="185">
        <v>1358</v>
      </c>
      <c r="P125" s="183"/>
    </row>
    <row r="126" spans="1:16" ht="12.75">
      <c r="A126" s="185" t="s">
        <v>126</v>
      </c>
      <c r="B126" s="185" t="s">
        <v>127</v>
      </c>
      <c r="C126" s="210" t="s">
        <v>498</v>
      </c>
      <c r="D126" s="195" t="s">
        <v>30</v>
      </c>
      <c r="E126" s="194">
        <v>59.3</v>
      </c>
      <c r="F126" s="194">
        <v>20.4</v>
      </c>
      <c r="G126" s="194"/>
      <c r="H126" s="194"/>
      <c r="I126" s="194"/>
      <c r="J126" s="194">
        <v>18</v>
      </c>
      <c r="K126" s="194">
        <f>SUM(E126:J126)</f>
        <v>97.69999999999999</v>
      </c>
      <c r="L126" s="194"/>
      <c r="M126" s="194"/>
      <c r="N126" s="194"/>
      <c r="O126" s="194">
        <v>209</v>
      </c>
      <c r="P126" s="183"/>
    </row>
    <row r="127" spans="1:16" ht="12.75">
      <c r="A127" s="148" t="s">
        <v>122</v>
      </c>
      <c r="B127" s="148" t="s">
        <v>445</v>
      </c>
      <c r="C127" s="25" t="s">
        <v>494</v>
      </c>
      <c r="D127" s="25"/>
      <c r="E127" s="24"/>
      <c r="F127" s="24"/>
      <c r="G127" s="24">
        <v>99</v>
      </c>
      <c r="H127" s="24"/>
      <c r="I127" s="24"/>
      <c r="J127" s="24"/>
      <c r="K127" s="24">
        <v>99</v>
      </c>
      <c r="L127" s="24"/>
      <c r="M127" s="24"/>
      <c r="N127" s="24"/>
      <c r="O127" s="24"/>
      <c r="P127" s="183"/>
    </row>
    <row r="128" spans="1:16" ht="13.5" thickBot="1">
      <c r="A128" s="171"/>
      <c r="B128" s="184" t="s">
        <v>519</v>
      </c>
      <c r="C128" s="172"/>
      <c r="D128" s="172"/>
      <c r="E128" s="171"/>
      <c r="F128" s="171"/>
      <c r="G128" s="171"/>
      <c r="H128" s="171"/>
      <c r="I128" s="171"/>
      <c r="J128" s="171"/>
      <c r="K128" s="171">
        <f>SUM(K111:K127)</f>
        <v>36180.649999999994</v>
      </c>
      <c r="L128" s="171">
        <f>SUM(L111:L127)</f>
        <v>304.01</v>
      </c>
      <c r="M128" s="171">
        <f>SUM(M111:M127)</f>
        <v>317.88</v>
      </c>
      <c r="N128" s="171">
        <f>SUM(N111:N127)</f>
        <v>1434.48</v>
      </c>
      <c r="O128" s="171">
        <f>SUM(O111:O127)</f>
        <v>12942</v>
      </c>
      <c r="P128" s="191">
        <f>SUM(K128:O128)</f>
        <v>51179.02</v>
      </c>
    </row>
    <row r="129" spans="1:16" ht="12.75">
      <c r="A129" s="185" t="s">
        <v>128</v>
      </c>
      <c r="B129" s="185" t="s">
        <v>129</v>
      </c>
      <c r="C129" s="186" t="s">
        <v>498</v>
      </c>
      <c r="D129" s="186" t="s">
        <v>30</v>
      </c>
      <c r="E129" s="185">
        <v>2510</v>
      </c>
      <c r="F129" s="185">
        <v>1474</v>
      </c>
      <c r="G129" s="185"/>
      <c r="H129" s="185">
        <v>646</v>
      </c>
      <c r="I129" s="185">
        <v>725</v>
      </c>
      <c r="J129" s="185">
        <v>296</v>
      </c>
      <c r="K129" s="185">
        <v>5651</v>
      </c>
      <c r="L129" s="185"/>
      <c r="M129" s="185">
        <v>77</v>
      </c>
      <c r="N129" s="185">
        <v>241</v>
      </c>
      <c r="O129" s="185">
        <v>3432</v>
      </c>
      <c r="P129" s="183"/>
    </row>
    <row r="130" spans="1:16" ht="12.75">
      <c r="A130" s="185" t="s">
        <v>130</v>
      </c>
      <c r="B130" s="185" t="s">
        <v>131</v>
      </c>
      <c r="C130" s="186" t="s">
        <v>498</v>
      </c>
      <c r="D130" s="186" t="s">
        <v>30</v>
      </c>
      <c r="E130" s="185">
        <v>386</v>
      </c>
      <c r="F130" s="185">
        <v>380</v>
      </c>
      <c r="G130" s="185"/>
      <c r="H130" s="185">
        <v>5</v>
      </c>
      <c r="I130" s="185"/>
      <c r="J130" s="185">
        <v>130</v>
      </c>
      <c r="K130" s="185">
        <v>901</v>
      </c>
      <c r="L130" s="194"/>
      <c r="M130" s="194"/>
      <c r="N130" s="185">
        <v>31</v>
      </c>
      <c r="O130" s="185">
        <v>524</v>
      </c>
      <c r="P130" s="183"/>
    </row>
    <row r="131" spans="1:16" ht="12.75">
      <c r="A131" s="194" t="s">
        <v>130</v>
      </c>
      <c r="B131" s="194" t="s">
        <v>552</v>
      </c>
      <c r="C131" s="195" t="s">
        <v>498</v>
      </c>
      <c r="D131" s="195" t="s">
        <v>30</v>
      </c>
      <c r="E131" s="194">
        <v>1047</v>
      </c>
      <c r="F131" s="194">
        <v>238</v>
      </c>
      <c r="G131" s="194"/>
      <c r="H131" s="194">
        <v>48</v>
      </c>
      <c r="I131" s="194"/>
      <c r="J131" s="194">
        <v>121</v>
      </c>
      <c r="K131" s="194">
        <v>1454</v>
      </c>
      <c r="L131" s="194">
        <v>2987</v>
      </c>
      <c r="M131" s="194"/>
      <c r="N131" s="194"/>
      <c r="O131" s="194">
        <v>1856</v>
      </c>
      <c r="P131" s="183"/>
    </row>
    <row r="132" spans="1:16" ht="12.75">
      <c r="A132" s="180" t="s">
        <v>410</v>
      </c>
      <c r="B132" s="180" t="s">
        <v>132</v>
      </c>
      <c r="C132" s="181" t="s">
        <v>498</v>
      </c>
      <c r="D132" s="181" t="s">
        <v>30</v>
      </c>
      <c r="E132" s="180">
        <v>1126</v>
      </c>
      <c r="F132" s="180"/>
      <c r="G132" s="180"/>
      <c r="H132" s="180">
        <v>203</v>
      </c>
      <c r="I132" s="180">
        <v>18</v>
      </c>
      <c r="J132" s="180"/>
      <c r="K132" s="180">
        <v>1347</v>
      </c>
      <c r="L132" s="180"/>
      <c r="M132" s="180">
        <v>652</v>
      </c>
      <c r="N132" s="180"/>
      <c r="O132" s="180">
        <v>1063</v>
      </c>
      <c r="P132" s="183"/>
    </row>
    <row r="133" spans="1:16" ht="12.75">
      <c r="A133" s="180" t="s">
        <v>412</v>
      </c>
      <c r="B133" s="180" t="s">
        <v>411</v>
      </c>
      <c r="C133" s="181" t="s">
        <v>498</v>
      </c>
      <c r="D133" s="181"/>
      <c r="E133" s="180"/>
      <c r="F133" s="180"/>
      <c r="G133" s="180"/>
      <c r="H133" s="180"/>
      <c r="I133" s="180"/>
      <c r="J133" s="180"/>
      <c r="K133" s="180">
        <v>1891</v>
      </c>
      <c r="L133" s="180"/>
      <c r="M133" s="180"/>
      <c r="N133" s="180"/>
      <c r="O133" s="180"/>
      <c r="P133" s="183"/>
    </row>
    <row r="134" spans="1:16" ht="12.75">
      <c r="A134" s="180" t="s">
        <v>130</v>
      </c>
      <c r="B134" s="180" t="s">
        <v>520</v>
      </c>
      <c r="C134" s="181" t="s">
        <v>498</v>
      </c>
      <c r="D134" s="181"/>
      <c r="E134" s="180">
        <v>687</v>
      </c>
      <c r="F134" s="180">
        <v>222</v>
      </c>
      <c r="G134" s="180"/>
      <c r="H134" s="180"/>
      <c r="I134" s="180">
        <v>57</v>
      </c>
      <c r="J134" s="180"/>
      <c r="K134" s="180">
        <v>966</v>
      </c>
      <c r="L134" s="180"/>
      <c r="M134" s="180"/>
      <c r="N134" s="180"/>
      <c r="O134" s="180"/>
      <c r="P134" s="183"/>
    </row>
    <row r="135" spans="1:16" ht="13.5" thickBot="1">
      <c r="A135" s="171"/>
      <c r="B135" s="184" t="s">
        <v>521</v>
      </c>
      <c r="C135" s="172"/>
      <c r="D135" s="172"/>
      <c r="E135" s="171"/>
      <c r="F135" s="171"/>
      <c r="G135" s="171"/>
      <c r="H135" s="171"/>
      <c r="I135" s="171"/>
      <c r="J135" s="171"/>
      <c r="K135" s="171">
        <f>SUM(K129:K134)</f>
        <v>12210</v>
      </c>
      <c r="L135" s="171">
        <f>SUM(L129:L134)</f>
        <v>2987</v>
      </c>
      <c r="M135" s="171">
        <f>SUM(M129:M134)</f>
        <v>729</v>
      </c>
      <c r="N135" s="171">
        <f>SUM(N129:N134)</f>
        <v>272</v>
      </c>
      <c r="O135" s="171">
        <f>SUM(O129:O134)</f>
        <v>6875</v>
      </c>
      <c r="P135" s="191">
        <f>SUM(K135:O135)</f>
        <v>23073</v>
      </c>
    </row>
    <row r="136" spans="1:16" ht="12.75">
      <c r="A136" s="185" t="s">
        <v>133</v>
      </c>
      <c r="B136" s="185" t="s">
        <v>134</v>
      </c>
      <c r="C136" s="186" t="s">
        <v>498</v>
      </c>
      <c r="D136" s="186" t="s">
        <v>30</v>
      </c>
      <c r="E136" s="185">
        <v>468</v>
      </c>
      <c r="F136" s="185">
        <v>361</v>
      </c>
      <c r="G136" s="185"/>
      <c r="H136" s="185">
        <v>613</v>
      </c>
      <c r="I136" s="185">
        <v>164</v>
      </c>
      <c r="J136" s="185">
        <v>125</v>
      </c>
      <c r="K136" s="185">
        <v>1731</v>
      </c>
      <c r="L136" s="185"/>
      <c r="M136" s="185"/>
      <c r="N136" s="185"/>
      <c r="O136" s="185">
        <v>998</v>
      </c>
      <c r="P136" s="183"/>
    </row>
    <row r="137" spans="1:16" ht="12.75">
      <c r="A137" s="185" t="s">
        <v>540</v>
      </c>
      <c r="B137" s="185" t="s">
        <v>134</v>
      </c>
      <c r="C137" s="186" t="s">
        <v>498</v>
      </c>
      <c r="D137" s="186" t="s">
        <v>161</v>
      </c>
      <c r="E137" s="185"/>
      <c r="F137" s="185"/>
      <c r="G137" s="185"/>
      <c r="H137" s="185"/>
      <c r="I137" s="185"/>
      <c r="J137" s="185">
        <v>169</v>
      </c>
      <c r="K137" s="185">
        <v>169</v>
      </c>
      <c r="L137" s="185"/>
      <c r="M137" s="185"/>
      <c r="N137" s="185"/>
      <c r="O137" s="185"/>
      <c r="P137" s="183"/>
    </row>
    <row r="138" spans="1:16" ht="12.75">
      <c r="A138" s="194" t="s">
        <v>135</v>
      </c>
      <c r="B138" s="194" t="s">
        <v>136</v>
      </c>
      <c r="C138" s="195" t="s">
        <v>498</v>
      </c>
      <c r="D138" s="195" t="s">
        <v>30</v>
      </c>
      <c r="E138" s="194">
        <v>751</v>
      </c>
      <c r="F138" s="194">
        <v>304</v>
      </c>
      <c r="G138" s="194"/>
      <c r="H138" s="194">
        <v>14</v>
      </c>
      <c r="I138" s="194">
        <v>99</v>
      </c>
      <c r="J138" s="194">
        <v>95</v>
      </c>
      <c r="K138" s="194">
        <v>1263</v>
      </c>
      <c r="L138" s="194"/>
      <c r="M138" s="194"/>
      <c r="N138" s="194"/>
      <c r="O138" s="194">
        <v>569</v>
      </c>
      <c r="P138" s="183"/>
    </row>
    <row r="139" spans="1:16" ht="12.75">
      <c r="A139" s="182" t="s">
        <v>135</v>
      </c>
      <c r="B139" s="209" t="s">
        <v>522</v>
      </c>
      <c r="C139" s="210" t="s">
        <v>498</v>
      </c>
      <c r="D139" s="210"/>
      <c r="E139" s="182">
        <v>278</v>
      </c>
      <c r="F139" s="182">
        <v>702</v>
      </c>
      <c r="G139" s="182"/>
      <c r="H139" s="182"/>
      <c r="I139" s="182"/>
      <c r="J139" s="223"/>
      <c r="K139" s="182">
        <v>980</v>
      </c>
      <c r="L139" s="182"/>
      <c r="M139" s="182"/>
      <c r="N139" s="182"/>
      <c r="O139" s="194">
        <v>40</v>
      </c>
      <c r="P139" s="183"/>
    </row>
    <row r="140" spans="1:16" ht="12.75">
      <c r="A140" s="194" t="s">
        <v>135</v>
      </c>
      <c r="B140" s="213" t="s">
        <v>509</v>
      </c>
      <c r="C140" s="195" t="s">
        <v>498</v>
      </c>
      <c r="D140" s="195"/>
      <c r="E140" s="194">
        <v>62</v>
      </c>
      <c r="F140" s="194">
        <v>377</v>
      </c>
      <c r="G140" s="194"/>
      <c r="H140" s="194"/>
      <c r="I140" s="194"/>
      <c r="J140" s="211"/>
      <c r="K140" s="194">
        <v>439</v>
      </c>
      <c r="L140" s="194"/>
      <c r="M140" s="194"/>
      <c r="N140" s="194"/>
      <c r="O140" s="185"/>
      <c r="P140" s="183"/>
    </row>
    <row r="141" spans="1:16" ht="12.75">
      <c r="A141" s="194"/>
      <c r="B141" s="213"/>
      <c r="C141" s="181"/>
      <c r="D141" s="181"/>
      <c r="E141" s="194"/>
      <c r="F141" s="194"/>
      <c r="G141" s="194"/>
      <c r="H141" s="194"/>
      <c r="I141" s="194"/>
      <c r="J141" s="211"/>
      <c r="K141" s="194"/>
      <c r="L141" s="194"/>
      <c r="M141" s="194"/>
      <c r="N141" s="194"/>
      <c r="O141" s="182"/>
      <c r="P141" s="183"/>
    </row>
    <row r="142" spans="1:16" ht="12.75">
      <c r="A142" s="129" t="s">
        <v>282</v>
      </c>
      <c r="B142" s="129" t="s">
        <v>283</v>
      </c>
      <c r="C142" s="25" t="s">
        <v>494</v>
      </c>
      <c r="D142" s="25"/>
      <c r="E142" s="14"/>
      <c r="F142" s="14"/>
      <c r="G142" s="14">
        <v>200</v>
      </c>
      <c r="H142" s="14"/>
      <c r="I142" s="14"/>
      <c r="J142" s="14"/>
      <c r="K142" s="14">
        <v>200</v>
      </c>
      <c r="L142" s="14"/>
      <c r="M142" s="14"/>
      <c r="N142" s="14"/>
      <c r="O142" s="14"/>
      <c r="P142" s="183"/>
    </row>
    <row r="143" spans="1:16" ht="12.75">
      <c r="A143" s="129" t="s">
        <v>285</v>
      </c>
      <c r="B143" s="129" t="s">
        <v>286</v>
      </c>
      <c r="C143" s="15" t="s">
        <v>494</v>
      </c>
      <c r="D143" s="15"/>
      <c r="E143" s="14"/>
      <c r="F143" s="14"/>
      <c r="G143" s="14"/>
      <c r="H143" s="14"/>
      <c r="I143" s="14"/>
      <c r="J143" s="14">
        <v>228</v>
      </c>
      <c r="K143" s="14">
        <v>228</v>
      </c>
      <c r="L143" s="14"/>
      <c r="M143" s="14"/>
      <c r="N143" s="14"/>
      <c r="O143" s="14"/>
      <c r="P143" s="183"/>
    </row>
    <row r="144" spans="1:16" ht="12.75">
      <c r="A144" s="129" t="s">
        <v>285</v>
      </c>
      <c r="B144" s="129" t="s">
        <v>288</v>
      </c>
      <c r="C144" s="9" t="s">
        <v>494</v>
      </c>
      <c r="D144" s="9"/>
      <c r="E144" s="14"/>
      <c r="F144" s="14"/>
      <c r="G144" s="14"/>
      <c r="H144" s="14"/>
      <c r="I144" s="14"/>
      <c r="J144" s="14">
        <v>351</v>
      </c>
      <c r="K144" s="14">
        <v>351</v>
      </c>
      <c r="L144" s="14"/>
      <c r="M144" s="14"/>
      <c r="N144" s="24"/>
      <c r="O144" s="24"/>
      <c r="P144" s="183"/>
    </row>
    <row r="145" spans="1:16" ht="13.5" thickBot="1">
      <c r="A145" s="267"/>
      <c r="B145" s="224" t="s">
        <v>523</v>
      </c>
      <c r="C145" s="196"/>
      <c r="D145" s="196"/>
      <c r="E145" s="171"/>
      <c r="F145" s="171"/>
      <c r="G145" s="171"/>
      <c r="H145" s="171"/>
      <c r="I145" s="171"/>
      <c r="J145" s="171"/>
      <c r="K145" s="171">
        <f>SUM(K136:K144)</f>
        <v>5361</v>
      </c>
      <c r="L145" s="171"/>
      <c r="M145" s="171"/>
      <c r="N145" s="171"/>
      <c r="O145" s="171">
        <f>SUM(O136:O144)</f>
        <v>1607</v>
      </c>
      <c r="P145" s="191">
        <f>SUM(K145:O145)</f>
        <v>6968</v>
      </c>
    </row>
    <row r="146" spans="1:16" ht="12.75">
      <c r="A146" s="185" t="s">
        <v>137</v>
      </c>
      <c r="B146" s="185" t="s">
        <v>138</v>
      </c>
      <c r="C146" s="186" t="s">
        <v>498</v>
      </c>
      <c r="D146" s="186" t="s">
        <v>30</v>
      </c>
      <c r="E146" s="185">
        <v>4010</v>
      </c>
      <c r="F146" s="185">
        <v>4138</v>
      </c>
      <c r="G146" s="185"/>
      <c r="H146" s="185">
        <v>1341</v>
      </c>
      <c r="I146" s="185">
        <v>737</v>
      </c>
      <c r="J146" s="185">
        <v>901</v>
      </c>
      <c r="K146" s="185">
        <v>11127</v>
      </c>
      <c r="L146" s="185">
        <v>2633</v>
      </c>
      <c r="M146" s="185">
        <v>4695</v>
      </c>
      <c r="N146" s="185">
        <v>148</v>
      </c>
      <c r="O146" s="185">
        <v>9915</v>
      </c>
      <c r="P146" s="183"/>
    </row>
    <row r="147" spans="1:16" ht="12.75">
      <c r="A147" s="185" t="s">
        <v>412</v>
      </c>
      <c r="B147" s="185" t="s">
        <v>138</v>
      </c>
      <c r="C147" s="186" t="s">
        <v>498</v>
      </c>
      <c r="D147" s="186" t="s">
        <v>235</v>
      </c>
      <c r="E147" s="185"/>
      <c r="F147" s="185"/>
      <c r="G147" s="185"/>
      <c r="H147" s="185"/>
      <c r="I147" s="185"/>
      <c r="J147" s="185">
        <v>1532</v>
      </c>
      <c r="K147" s="185">
        <v>1532</v>
      </c>
      <c r="L147" s="185"/>
      <c r="M147" s="185"/>
      <c r="N147" s="185" t="s">
        <v>479</v>
      </c>
      <c r="O147" s="185"/>
      <c r="P147" s="183"/>
    </row>
    <row r="148" spans="1:16" ht="12.75">
      <c r="A148" s="185" t="s">
        <v>137</v>
      </c>
      <c r="B148" s="185" t="s">
        <v>139</v>
      </c>
      <c r="C148" s="186" t="s">
        <v>498</v>
      </c>
      <c r="D148" s="186" t="s">
        <v>30</v>
      </c>
      <c r="E148" s="185"/>
      <c r="F148" s="185">
        <v>53</v>
      </c>
      <c r="G148" s="185"/>
      <c r="H148" s="185"/>
      <c r="I148" s="185"/>
      <c r="J148" s="185">
        <v>4</v>
      </c>
      <c r="K148" s="185">
        <f>SUM(E148:J148)</f>
        <v>57</v>
      </c>
      <c r="L148" s="194">
        <v>521</v>
      </c>
      <c r="M148" s="194">
        <v>579</v>
      </c>
      <c r="N148" s="185">
        <v>53</v>
      </c>
      <c r="O148" s="185">
        <v>57</v>
      </c>
      <c r="P148" s="183"/>
    </row>
    <row r="149" spans="1:16" ht="12.75">
      <c r="A149" s="185" t="s">
        <v>137</v>
      </c>
      <c r="B149" s="185" t="s">
        <v>140</v>
      </c>
      <c r="C149" s="186" t="s">
        <v>498</v>
      </c>
      <c r="D149" s="186" t="s">
        <v>30</v>
      </c>
      <c r="E149" s="185">
        <v>33</v>
      </c>
      <c r="F149" s="185">
        <v>46</v>
      </c>
      <c r="G149" s="185"/>
      <c r="H149" s="185">
        <v>19</v>
      </c>
      <c r="I149" s="185"/>
      <c r="J149" s="185">
        <v>39</v>
      </c>
      <c r="K149" s="185">
        <v>137</v>
      </c>
      <c r="L149" s="194">
        <v>779</v>
      </c>
      <c r="M149" s="194">
        <v>749</v>
      </c>
      <c r="N149" s="185">
        <v>605</v>
      </c>
      <c r="O149" s="185">
        <v>612</v>
      </c>
      <c r="P149" s="183"/>
    </row>
    <row r="150" spans="1:16" ht="12.75">
      <c r="A150" s="185" t="s">
        <v>141</v>
      </c>
      <c r="B150" s="185" t="s">
        <v>142</v>
      </c>
      <c r="C150" s="186" t="s">
        <v>498</v>
      </c>
      <c r="D150" s="186" t="s">
        <v>30</v>
      </c>
      <c r="E150" s="185"/>
      <c r="F150" s="185"/>
      <c r="G150" s="185"/>
      <c r="H150" s="185"/>
      <c r="I150" s="185"/>
      <c r="J150" s="185"/>
      <c r="K150" s="185"/>
      <c r="L150" s="194"/>
      <c r="M150" s="194">
        <v>460</v>
      </c>
      <c r="N150" s="185"/>
      <c r="O150" s="185"/>
      <c r="P150" s="183"/>
    </row>
    <row r="151" spans="1:16" ht="12.75">
      <c r="A151" s="185" t="s">
        <v>143</v>
      </c>
      <c r="B151" s="185" t="s">
        <v>144</v>
      </c>
      <c r="C151" s="186" t="s">
        <v>498</v>
      </c>
      <c r="D151" s="186" t="s">
        <v>30</v>
      </c>
      <c r="E151" s="185"/>
      <c r="F151" s="185"/>
      <c r="G151" s="185"/>
      <c r="H151" s="185"/>
      <c r="I151" s="185"/>
      <c r="J151" s="185"/>
      <c r="K151" s="185"/>
      <c r="L151" s="194"/>
      <c r="M151" s="194">
        <v>1286</v>
      </c>
      <c r="N151" s="185"/>
      <c r="O151" s="185"/>
      <c r="P151" s="183"/>
    </row>
    <row r="152" spans="1:16" ht="12.75">
      <c r="A152" s="180" t="s">
        <v>145</v>
      </c>
      <c r="B152" s="180" t="s">
        <v>146</v>
      </c>
      <c r="C152" s="186" t="s">
        <v>498</v>
      </c>
      <c r="D152" s="181" t="s">
        <v>30</v>
      </c>
      <c r="E152" s="180"/>
      <c r="F152" s="180"/>
      <c r="G152" s="180"/>
      <c r="H152" s="180"/>
      <c r="I152" s="180"/>
      <c r="J152" s="180"/>
      <c r="K152" s="180"/>
      <c r="L152" s="180"/>
      <c r="M152" s="180">
        <v>343</v>
      </c>
      <c r="N152" s="180"/>
      <c r="O152" s="180"/>
      <c r="P152" s="183"/>
    </row>
    <row r="153" spans="1:16" ht="13.5" thickBot="1">
      <c r="A153" s="268"/>
      <c r="B153" s="184" t="s">
        <v>550</v>
      </c>
      <c r="C153" s="172"/>
      <c r="D153" s="172"/>
      <c r="E153" s="171"/>
      <c r="F153" s="171"/>
      <c r="G153" s="171"/>
      <c r="H153" s="171"/>
      <c r="I153" s="171"/>
      <c r="J153" s="225"/>
      <c r="K153" s="171">
        <f>SUM(K146:K152)</f>
        <v>12853</v>
      </c>
      <c r="L153" s="226">
        <f>SUM(L146:L152)</f>
        <v>3933</v>
      </c>
      <c r="M153" s="171">
        <f>SUM(M146:M152)</f>
        <v>8112</v>
      </c>
      <c r="N153" s="171">
        <f>SUM(N146:N152)</f>
        <v>806</v>
      </c>
      <c r="O153" s="171">
        <f>SUM(O146:O152)</f>
        <v>10584</v>
      </c>
      <c r="P153" s="191">
        <f>SUM(K153:O153)</f>
        <v>36288</v>
      </c>
    </row>
    <row r="154" spans="1:16" ht="12.75">
      <c r="A154" s="216" t="s">
        <v>344</v>
      </c>
      <c r="B154" s="185" t="s">
        <v>524</v>
      </c>
      <c r="C154" s="186" t="s">
        <v>498</v>
      </c>
      <c r="D154" s="186"/>
      <c r="E154" s="185">
        <v>424</v>
      </c>
      <c r="F154" s="185">
        <v>421</v>
      </c>
      <c r="G154" s="185"/>
      <c r="H154" s="185">
        <v>162</v>
      </c>
      <c r="I154" s="185"/>
      <c r="J154" s="214"/>
      <c r="K154" s="185">
        <v>1007</v>
      </c>
      <c r="L154" s="217"/>
      <c r="M154" s="185"/>
      <c r="N154" s="182"/>
      <c r="O154" s="182"/>
      <c r="P154" s="183"/>
    </row>
    <row r="155" spans="1:16" ht="12.75">
      <c r="A155" s="35" t="s">
        <v>344</v>
      </c>
      <c r="B155" s="35" t="s">
        <v>345</v>
      </c>
      <c r="C155" s="9" t="s">
        <v>494</v>
      </c>
      <c r="D155" s="9"/>
      <c r="E155" s="14">
        <v>343</v>
      </c>
      <c r="F155" s="14">
        <v>372</v>
      </c>
      <c r="G155" s="14"/>
      <c r="H155" s="14"/>
      <c r="I155" s="14">
        <v>25</v>
      </c>
      <c r="J155" s="14">
        <v>100</v>
      </c>
      <c r="K155" s="14">
        <v>840</v>
      </c>
      <c r="L155" s="14"/>
      <c r="M155" s="14"/>
      <c r="N155" s="14"/>
      <c r="O155" s="14">
        <v>269</v>
      </c>
      <c r="P155" s="183"/>
    </row>
    <row r="156" spans="1:16" ht="12.75">
      <c r="A156" s="129" t="s">
        <v>344</v>
      </c>
      <c r="B156" s="129" t="s">
        <v>348</v>
      </c>
      <c r="C156" s="9" t="s">
        <v>494</v>
      </c>
      <c r="D156" s="9"/>
      <c r="E156" s="14">
        <v>75</v>
      </c>
      <c r="F156" s="14">
        <v>88</v>
      </c>
      <c r="G156" s="14"/>
      <c r="H156" s="14"/>
      <c r="I156" s="14"/>
      <c r="J156" s="14"/>
      <c r="K156" s="14">
        <v>163</v>
      </c>
      <c r="L156" s="14"/>
      <c r="M156" s="14"/>
      <c r="N156" s="14"/>
      <c r="O156" s="14"/>
      <c r="P156" s="183"/>
    </row>
    <row r="157" spans="1:16" ht="13.5" thickBot="1">
      <c r="A157" s="184"/>
      <c r="B157" s="184" t="s">
        <v>525</v>
      </c>
      <c r="C157" s="172"/>
      <c r="D157" s="172"/>
      <c r="E157" s="171">
        <f>SUM(E154:E156)</f>
        <v>842</v>
      </c>
      <c r="F157" s="171">
        <f>SUM(F154:F156)</f>
        <v>881</v>
      </c>
      <c r="G157" s="171"/>
      <c r="H157" s="171">
        <f>SUM(H154:H156)</f>
        <v>162</v>
      </c>
      <c r="I157" s="171">
        <f>SUM(I154:I156)</f>
        <v>25</v>
      </c>
      <c r="J157" s="171">
        <f>SUM(J154:J156)</f>
        <v>100</v>
      </c>
      <c r="K157" s="171">
        <f>SUM(E157:J157)</f>
        <v>2010</v>
      </c>
      <c r="L157" s="171"/>
      <c r="M157" s="171"/>
      <c r="N157" s="171"/>
      <c r="O157" s="171">
        <f>SUM(O154:O156)</f>
        <v>269</v>
      </c>
      <c r="P157" s="191">
        <f>SUM(K157:O157)</f>
        <v>2279</v>
      </c>
    </row>
    <row r="158" spans="1:16" ht="12.75">
      <c r="A158" s="269"/>
      <c r="B158" s="227"/>
      <c r="C158" s="228"/>
      <c r="D158" s="228"/>
      <c r="E158" s="227"/>
      <c r="F158" s="227"/>
      <c r="G158" s="227"/>
      <c r="H158" s="227"/>
      <c r="I158" s="227"/>
      <c r="J158" s="227"/>
      <c r="K158" s="269"/>
      <c r="L158" s="227"/>
      <c r="M158" s="227"/>
      <c r="N158" s="227"/>
      <c r="O158" s="227"/>
      <c r="P158" s="183"/>
    </row>
    <row r="159" spans="1:16" ht="12.75">
      <c r="A159" s="185" t="s">
        <v>165</v>
      </c>
      <c r="B159" s="185" t="s">
        <v>166</v>
      </c>
      <c r="C159" s="186" t="s">
        <v>498</v>
      </c>
      <c r="D159" s="186" t="s">
        <v>30</v>
      </c>
      <c r="E159" s="185"/>
      <c r="F159" s="185"/>
      <c r="G159" s="185"/>
      <c r="H159" s="185"/>
      <c r="I159" s="185"/>
      <c r="J159" s="185"/>
      <c r="K159" s="185"/>
      <c r="L159" s="185"/>
      <c r="M159" s="185">
        <v>4259</v>
      </c>
      <c r="N159" s="185">
        <v>400</v>
      </c>
      <c r="O159" s="185"/>
      <c r="P159" s="183"/>
    </row>
    <row r="160" spans="1:16" ht="12.75">
      <c r="A160" s="185" t="s">
        <v>167</v>
      </c>
      <c r="B160" s="185" t="s">
        <v>168</v>
      </c>
      <c r="C160" s="186" t="s">
        <v>498</v>
      </c>
      <c r="D160" s="186" t="s">
        <v>30</v>
      </c>
      <c r="E160" s="185"/>
      <c r="F160" s="185"/>
      <c r="G160" s="185"/>
      <c r="H160" s="185"/>
      <c r="I160" s="185"/>
      <c r="J160" s="185"/>
      <c r="K160" s="185"/>
      <c r="L160" s="194"/>
      <c r="M160" s="194">
        <v>11565</v>
      </c>
      <c r="N160" s="194">
        <v>823</v>
      </c>
      <c r="O160" s="194"/>
      <c r="P160" s="183"/>
    </row>
    <row r="161" spans="1:16" ht="12.75">
      <c r="A161" s="185" t="s">
        <v>169</v>
      </c>
      <c r="B161" s="185" t="s">
        <v>170</v>
      </c>
      <c r="C161" s="186" t="s">
        <v>498</v>
      </c>
      <c r="D161" s="186" t="s">
        <v>30</v>
      </c>
      <c r="E161" s="185"/>
      <c r="F161" s="185"/>
      <c r="G161" s="185"/>
      <c r="H161" s="185"/>
      <c r="I161" s="185"/>
      <c r="J161" s="185"/>
      <c r="K161" s="185"/>
      <c r="L161" s="194"/>
      <c r="M161" s="194">
        <v>2506</v>
      </c>
      <c r="N161" s="194"/>
      <c r="O161" s="194"/>
      <c r="P161" s="183"/>
    </row>
    <row r="162" spans="1:16" ht="12.75">
      <c r="A162" s="185" t="s">
        <v>171</v>
      </c>
      <c r="B162" s="185" t="s">
        <v>172</v>
      </c>
      <c r="C162" s="186" t="s">
        <v>498</v>
      </c>
      <c r="D162" s="186" t="s">
        <v>30</v>
      </c>
      <c r="E162" s="185"/>
      <c r="F162" s="185"/>
      <c r="G162" s="185"/>
      <c r="H162" s="185"/>
      <c r="I162" s="185"/>
      <c r="J162" s="185"/>
      <c r="K162" s="185"/>
      <c r="L162" s="194"/>
      <c r="M162" s="194"/>
      <c r="N162" s="194">
        <v>1091</v>
      </c>
      <c r="O162" s="194"/>
      <c r="P162" s="183"/>
    </row>
    <row r="163" spans="1:16" ht="12.75">
      <c r="A163" s="185" t="s">
        <v>173</v>
      </c>
      <c r="B163" s="185" t="s">
        <v>174</v>
      </c>
      <c r="C163" s="186" t="s">
        <v>498</v>
      </c>
      <c r="D163" s="186" t="s">
        <v>30</v>
      </c>
      <c r="E163" s="185"/>
      <c r="F163" s="185"/>
      <c r="G163" s="185"/>
      <c r="H163" s="185"/>
      <c r="I163" s="185"/>
      <c r="J163" s="185"/>
      <c r="K163" s="185"/>
      <c r="L163" s="194"/>
      <c r="M163" s="194">
        <v>7227</v>
      </c>
      <c r="N163" s="194">
        <v>350</v>
      </c>
      <c r="O163" s="194"/>
      <c r="P163" s="183"/>
    </row>
    <row r="164" spans="1:16" ht="12.75">
      <c r="A164" s="185" t="s">
        <v>175</v>
      </c>
      <c r="B164" s="185" t="s">
        <v>176</v>
      </c>
      <c r="C164" s="186" t="s">
        <v>498</v>
      </c>
      <c r="D164" s="186" t="s">
        <v>30</v>
      </c>
      <c r="E164" s="185"/>
      <c r="F164" s="185"/>
      <c r="G164" s="185"/>
      <c r="H164" s="185"/>
      <c r="I164" s="185"/>
      <c r="J164" s="185"/>
      <c r="K164" s="185"/>
      <c r="L164" s="194"/>
      <c r="M164" s="194">
        <v>18493</v>
      </c>
      <c r="N164" s="194">
        <v>624</v>
      </c>
      <c r="O164" s="194"/>
      <c r="P164" s="183"/>
    </row>
    <row r="165" spans="1:16" ht="12.75">
      <c r="A165" s="185" t="s">
        <v>177</v>
      </c>
      <c r="B165" s="185" t="s">
        <v>178</v>
      </c>
      <c r="C165" s="186" t="s">
        <v>498</v>
      </c>
      <c r="D165" s="186" t="s">
        <v>30</v>
      </c>
      <c r="E165" s="185"/>
      <c r="F165" s="185"/>
      <c r="G165" s="185"/>
      <c r="H165" s="185"/>
      <c r="I165" s="185"/>
      <c r="J165" s="185"/>
      <c r="K165" s="185"/>
      <c r="L165" s="194"/>
      <c r="M165" s="194">
        <v>20108</v>
      </c>
      <c r="N165" s="194"/>
      <c r="O165" s="194"/>
      <c r="P165" s="183"/>
    </row>
    <row r="166" spans="1:16" ht="12.75">
      <c r="A166" s="185" t="s">
        <v>179</v>
      </c>
      <c r="B166" s="185" t="s">
        <v>180</v>
      </c>
      <c r="C166" s="186" t="s">
        <v>498</v>
      </c>
      <c r="D166" s="186" t="s">
        <v>30</v>
      </c>
      <c r="E166" s="185"/>
      <c r="F166" s="185"/>
      <c r="G166" s="185"/>
      <c r="H166" s="185"/>
      <c r="I166" s="185"/>
      <c r="J166" s="185"/>
      <c r="K166" s="185"/>
      <c r="L166" s="194"/>
      <c r="M166" s="194">
        <v>28199</v>
      </c>
      <c r="N166" s="194"/>
      <c r="O166" s="194"/>
      <c r="P166" s="183"/>
    </row>
    <row r="167" spans="1:16" ht="12.75">
      <c r="A167" s="185" t="s">
        <v>181</v>
      </c>
      <c r="B167" s="185" t="s">
        <v>182</v>
      </c>
      <c r="C167" s="186" t="s">
        <v>498</v>
      </c>
      <c r="D167" s="186" t="s">
        <v>30</v>
      </c>
      <c r="E167" s="185"/>
      <c r="F167" s="185"/>
      <c r="G167" s="185"/>
      <c r="H167" s="185"/>
      <c r="I167" s="185"/>
      <c r="J167" s="185"/>
      <c r="K167" s="185"/>
      <c r="L167" s="194"/>
      <c r="M167" s="194">
        <v>29804</v>
      </c>
      <c r="N167" s="194"/>
      <c r="O167" s="194"/>
      <c r="P167" s="183"/>
    </row>
    <row r="168" spans="1:16" ht="12.75">
      <c r="A168" s="185" t="s">
        <v>183</v>
      </c>
      <c r="B168" s="185" t="s">
        <v>184</v>
      </c>
      <c r="C168" s="186" t="s">
        <v>498</v>
      </c>
      <c r="D168" s="186" t="s">
        <v>30</v>
      </c>
      <c r="E168" s="185"/>
      <c r="F168" s="185"/>
      <c r="G168" s="185"/>
      <c r="H168" s="185"/>
      <c r="I168" s="185"/>
      <c r="J168" s="185"/>
      <c r="K168" s="185"/>
      <c r="L168" s="194"/>
      <c r="M168" s="194">
        <v>14136</v>
      </c>
      <c r="N168" s="194">
        <v>680</v>
      </c>
      <c r="O168" s="194"/>
      <c r="P168" s="183"/>
    </row>
    <row r="169" spans="1:16" ht="12.75">
      <c r="A169" s="185" t="s">
        <v>183</v>
      </c>
      <c r="B169" s="185" t="s">
        <v>185</v>
      </c>
      <c r="C169" s="186" t="s">
        <v>498</v>
      </c>
      <c r="D169" s="186" t="s">
        <v>30</v>
      </c>
      <c r="E169" s="185"/>
      <c r="F169" s="185"/>
      <c r="G169" s="185"/>
      <c r="H169" s="185"/>
      <c r="I169" s="185"/>
      <c r="J169" s="185"/>
      <c r="K169" s="185"/>
      <c r="L169" s="194"/>
      <c r="M169" s="194">
        <v>12987</v>
      </c>
      <c r="N169" s="194"/>
      <c r="O169" s="194"/>
      <c r="P169" s="183"/>
    </row>
    <row r="170" spans="1:16" ht="12.75">
      <c r="A170" s="185" t="s">
        <v>186</v>
      </c>
      <c r="B170" s="185" t="s">
        <v>187</v>
      </c>
      <c r="C170" s="186" t="s">
        <v>498</v>
      </c>
      <c r="D170" s="186" t="s">
        <v>30</v>
      </c>
      <c r="E170" s="185"/>
      <c r="F170" s="185"/>
      <c r="G170" s="185"/>
      <c r="H170" s="185"/>
      <c r="I170" s="185"/>
      <c r="J170" s="185"/>
      <c r="K170" s="185"/>
      <c r="L170" s="194"/>
      <c r="M170" s="194">
        <v>3868</v>
      </c>
      <c r="N170" s="194"/>
      <c r="O170" s="194"/>
      <c r="P170" s="183"/>
    </row>
    <row r="171" spans="1:16" ht="12.75">
      <c r="A171" s="194" t="s">
        <v>188</v>
      </c>
      <c r="B171" s="194" t="s">
        <v>189</v>
      </c>
      <c r="C171" s="186" t="s">
        <v>498</v>
      </c>
      <c r="D171" s="195" t="s">
        <v>30</v>
      </c>
      <c r="E171" s="194"/>
      <c r="F171" s="194"/>
      <c r="G171" s="194"/>
      <c r="H171" s="194"/>
      <c r="I171" s="194"/>
      <c r="J171" s="194"/>
      <c r="K171" s="194"/>
      <c r="L171" s="194"/>
      <c r="M171" s="194">
        <v>33995</v>
      </c>
      <c r="N171" s="194">
        <v>927</v>
      </c>
      <c r="O171" s="194"/>
      <c r="P171" s="183"/>
    </row>
    <row r="172" spans="1:16" ht="12.75">
      <c r="A172" s="194" t="s">
        <v>190</v>
      </c>
      <c r="B172" s="194" t="s">
        <v>191</v>
      </c>
      <c r="C172" s="186" t="s">
        <v>498</v>
      </c>
      <c r="D172" s="195" t="s">
        <v>30</v>
      </c>
      <c r="E172" s="194"/>
      <c r="F172" s="194"/>
      <c r="G172" s="194"/>
      <c r="H172" s="194"/>
      <c r="I172" s="194"/>
      <c r="J172" s="194"/>
      <c r="K172" s="194"/>
      <c r="L172" s="194"/>
      <c r="M172" s="194"/>
      <c r="N172" s="194">
        <v>9363</v>
      </c>
      <c r="O172" s="194"/>
      <c r="P172" s="183"/>
    </row>
    <row r="173" spans="1:16" ht="22.5">
      <c r="A173" s="185" t="s">
        <v>192</v>
      </c>
      <c r="B173" s="229" t="s">
        <v>264</v>
      </c>
      <c r="C173" s="186" t="s">
        <v>498</v>
      </c>
      <c r="D173" s="186" t="s">
        <v>30</v>
      </c>
      <c r="E173" s="185"/>
      <c r="F173" s="185"/>
      <c r="G173" s="185"/>
      <c r="H173" s="185"/>
      <c r="I173" s="185"/>
      <c r="J173" s="185"/>
      <c r="K173" s="185"/>
      <c r="L173" s="194"/>
      <c r="M173" s="194">
        <v>21596</v>
      </c>
      <c r="N173" s="194">
        <v>2042</v>
      </c>
      <c r="O173" s="194"/>
      <c r="P173" s="183"/>
    </row>
    <row r="174" spans="1:16" ht="12.75">
      <c r="A174" s="185" t="s">
        <v>193</v>
      </c>
      <c r="B174" s="185" t="s">
        <v>194</v>
      </c>
      <c r="C174" s="186" t="s">
        <v>498</v>
      </c>
      <c r="D174" s="186" t="s">
        <v>30</v>
      </c>
      <c r="E174" s="185"/>
      <c r="F174" s="185"/>
      <c r="G174" s="185"/>
      <c r="H174" s="185"/>
      <c r="I174" s="185"/>
      <c r="J174" s="185"/>
      <c r="K174" s="185"/>
      <c r="L174" s="194"/>
      <c r="M174" s="194">
        <v>1934</v>
      </c>
      <c r="N174" s="194"/>
      <c r="O174" s="194"/>
      <c r="P174" s="183"/>
    </row>
    <row r="175" spans="1:16" ht="12.75">
      <c r="A175" s="185" t="s">
        <v>195</v>
      </c>
      <c r="B175" s="185" t="s">
        <v>196</v>
      </c>
      <c r="C175" s="186" t="s">
        <v>498</v>
      </c>
      <c r="D175" s="186" t="s">
        <v>30</v>
      </c>
      <c r="E175" s="185"/>
      <c r="F175" s="185"/>
      <c r="G175" s="185"/>
      <c r="H175" s="185"/>
      <c r="I175" s="185"/>
      <c r="J175" s="185"/>
      <c r="K175" s="185"/>
      <c r="L175" s="194"/>
      <c r="M175" s="194">
        <v>2133</v>
      </c>
      <c r="N175" s="194"/>
      <c r="O175" s="194"/>
      <c r="P175" s="183"/>
    </row>
    <row r="176" spans="1:16" ht="12.75">
      <c r="A176" s="185" t="s">
        <v>197</v>
      </c>
      <c r="B176" s="185" t="s">
        <v>526</v>
      </c>
      <c r="C176" s="186" t="s">
        <v>498</v>
      </c>
      <c r="D176" s="186" t="s">
        <v>30</v>
      </c>
      <c r="E176" s="185"/>
      <c r="F176" s="185"/>
      <c r="G176" s="185"/>
      <c r="H176" s="185"/>
      <c r="I176" s="185"/>
      <c r="J176" s="185"/>
      <c r="K176" s="185"/>
      <c r="L176" s="194"/>
      <c r="M176" s="194"/>
      <c r="N176" s="194">
        <v>528</v>
      </c>
      <c r="O176" s="194"/>
      <c r="P176" s="183"/>
    </row>
    <row r="177" spans="1:16" ht="12.75">
      <c r="A177" s="185" t="s">
        <v>198</v>
      </c>
      <c r="B177" s="185" t="s">
        <v>199</v>
      </c>
      <c r="C177" s="186" t="s">
        <v>498</v>
      </c>
      <c r="D177" s="186" t="s">
        <v>30</v>
      </c>
      <c r="E177" s="185"/>
      <c r="F177" s="185"/>
      <c r="G177" s="185"/>
      <c r="H177" s="185"/>
      <c r="I177" s="185"/>
      <c r="J177" s="185"/>
      <c r="K177" s="185"/>
      <c r="L177" s="194"/>
      <c r="M177" s="194">
        <v>2080</v>
      </c>
      <c r="N177" s="194">
        <v>916</v>
      </c>
      <c r="O177" s="194"/>
      <c r="P177" s="183"/>
    </row>
    <row r="178" spans="1:16" ht="12.75">
      <c r="A178" s="185" t="s">
        <v>200</v>
      </c>
      <c r="B178" s="185" t="s">
        <v>201</v>
      </c>
      <c r="C178" s="186" t="s">
        <v>498</v>
      </c>
      <c r="D178" s="186" t="s">
        <v>30</v>
      </c>
      <c r="E178" s="185"/>
      <c r="F178" s="185"/>
      <c r="G178" s="185"/>
      <c r="H178" s="185"/>
      <c r="I178" s="185"/>
      <c r="J178" s="185"/>
      <c r="K178" s="185"/>
      <c r="L178" s="194"/>
      <c r="M178" s="194">
        <v>3000</v>
      </c>
      <c r="N178" s="194"/>
      <c r="O178" s="194"/>
      <c r="P178" s="183"/>
    </row>
    <row r="179" spans="1:16" ht="12.75">
      <c r="A179" s="185" t="s">
        <v>202</v>
      </c>
      <c r="B179" s="185" t="s">
        <v>203</v>
      </c>
      <c r="C179" s="186" t="s">
        <v>498</v>
      </c>
      <c r="D179" s="186" t="s">
        <v>30</v>
      </c>
      <c r="E179" s="185"/>
      <c r="F179" s="185"/>
      <c r="G179" s="185"/>
      <c r="H179" s="185"/>
      <c r="I179" s="185"/>
      <c r="J179" s="185"/>
      <c r="K179" s="185"/>
      <c r="L179" s="194"/>
      <c r="M179" s="194">
        <v>8472</v>
      </c>
      <c r="N179" s="194"/>
      <c r="O179" s="194"/>
      <c r="P179" s="183"/>
    </row>
    <row r="180" spans="1:16" ht="12.75">
      <c r="A180" s="185" t="s">
        <v>204</v>
      </c>
      <c r="B180" s="185" t="s">
        <v>59</v>
      </c>
      <c r="C180" s="186" t="s">
        <v>498</v>
      </c>
      <c r="D180" s="186" t="s">
        <v>30</v>
      </c>
      <c r="E180" s="185"/>
      <c r="F180" s="185"/>
      <c r="G180" s="185"/>
      <c r="H180" s="185"/>
      <c r="I180" s="185"/>
      <c r="J180" s="185"/>
      <c r="K180" s="185"/>
      <c r="L180" s="194"/>
      <c r="M180" s="185">
        <v>2030</v>
      </c>
      <c r="N180" s="185">
        <v>625</v>
      </c>
      <c r="O180" s="194"/>
      <c r="P180" s="183"/>
    </row>
    <row r="181" spans="1:16" ht="12.75">
      <c r="A181" s="185" t="s">
        <v>205</v>
      </c>
      <c r="B181" s="185" t="s">
        <v>206</v>
      </c>
      <c r="C181" s="186" t="s">
        <v>498</v>
      </c>
      <c r="D181" s="186" t="s">
        <v>30</v>
      </c>
      <c r="E181" s="185"/>
      <c r="F181" s="185"/>
      <c r="G181" s="185"/>
      <c r="H181" s="185"/>
      <c r="I181" s="185"/>
      <c r="J181" s="185"/>
      <c r="K181" s="185"/>
      <c r="L181" s="194"/>
      <c r="M181" s="194">
        <v>4266</v>
      </c>
      <c r="N181" s="194"/>
      <c r="O181" s="194"/>
      <c r="P181" s="183"/>
    </row>
    <row r="182" spans="1:16" ht="12.75">
      <c r="A182" s="185" t="s">
        <v>205</v>
      </c>
      <c r="B182" s="185" t="s">
        <v>207</v>
      </c>
      <c r="C182" s="186" t="s">
        <v>498</v>
      </c>
      <c r="D182" s="186" t="s">
        <v>30</v>
      </c>
      <c r="E182" s="185"/>
      <c r="F182" s="185"/>
      <c r="G182" s="185"/>
      <c r="H182" s="185"/>
      <c r="I182" s="185"/>
      <c r="J182" s="185"/>
      <c r="K182" s="185"/>
      <c r="L182" s="194"/>
      <c r="M182" s="194">
        <v>4277</v>
      </c>
      <c r="N182" s="194"/>
      <c r="O182" s="194"/>
      <c r="P182" s="183"/>
    </row>
    <row r="183" spans="1:16" ht="12.75">
      <c r="A183" s="185" t="s">
        <v>205</v>
      </c>
      <c r="B183" s="185" t="s">
        <v>208</v>
      </c>
      <c r="C183" s="186" t="s">
        <v>498</v>
      </c>
      <c r="D183" s="186" t="s">
        <v>30</v>
      </c>
      <c r="E183" s="185"/>
      <c r="F183" s="185"/>
      <c r="G183" s="185"/>
      <c r="H183" s="185"/>
      <c r="I183" s="185"/>
      <c r="J183" s="185"/>
      <c r="K183" s="185"/>
      <c r="L183" s="194"/>
      <c r="M183" s="194"/>
      <c r="N183" s="194">
        <v>2105</v>
      </c>
      <c r="O183" s="194"/>
      <c r="P183" s="183"/>
    </row>
    <row r="184" spans="1:16" ht="12.75">
      <c r="A184" s="185" t="s">
        <v>205</v>
      </c>
      <c r="B184" s="185" t="s">
        <v>209</v>
      </c>
      <c r="C184" s="186" t="s">
        <v>498</v>
      </c>
      <c r="D184" s="186" t="s">
        <v>30</v>
      </c>
      <c r="E184" s="185"/>
      <c r="F184" s="185"/>
      <c r="G184" s="185"/>
      <c r="H184" s="185"/>
      <c r="I184" s="185"/>
      <c r="J184" s="185"/>
      <c r="K184" s="185"/>
      <c r="L184" s="194"/>
      <c r="M184" s="194">
        <v>4258</v>
      </c>
      <c r="N184" s="194"/>
      <c r="O184" s="194"/>
      <c r="P184" s="183"/>
    </row>
    <row r="185" spans="1:16" ht="12.75">
      <c r="A185" s="185" t="s">
        <v>205</v>
      </c>
      <c r="B185" s="185" t="s">
        <v>210</v>
      </c>
      <c r="C185" s="186" t="s">
        <v>498</v>
      </c>
      <c r="D185" s="186" t="s">
        <v>30</v>
      </c>
      <c r="E185" s="185"/>
      <c r="F185" s="185"/>
      <c r="G185" s="185"/>
      <c r="H185" s="185"/>
      <c r="I185" s="185"/>
      <c r="J185" s="185"/>
      <c r="K185" s="185"/>
      <c r="L185" s="194"/>
      <c r="M185" s="194">
        <v>4233</v>
      </c>
      <c r="N185" s="194"/>
      <c r="O185" s="194"/>
      <c r="P185" s="183"/>
    </row>
    <row r="186" spans="1:16" ht="12.75">
      <c r="A186" s="185" t="s">
        <v>211</v>
      </c>
      <c r="B186" s="185" t="s">
        <v>212</v>
      </c>
      <c r="C186" s="186" t="s">
        <v>498</v>
      </c>
      <c r="D186" s="186" t="s">
        <v>30</v>
      </c>
      <c r="E186" s="185"/>
      <c r="F186" s="185"/>
      <c r="G186" s="185"/>
      <c r="H186" s="185"/>
      <c r="I186" s="185"/>
      <c r="J186" s="185"/>
      <c r="K186" s="185"/>
      <c r="L186" s="194"/>
      <c r="M186" s="194">
        <v>1348</v>
      </c>
      <c r="N186" s="194"/>
      <c r="O186" s="194"/>
      <c r="P186" s="183"/>
    </row>
    <row r="187" spans="1:16" ht="12.75">
      <c r="A187" s="180" t="s">
        <v>211</v>
      </c>
      <c r="B187" s="194" t="s">
        <v>213</v>
      </c>
      <c r="C187" s="186" t="s">
        <v>498</v>
      </c>
      <c r="D187" s="181" t="s">
        <v>30</v>
      </c>
      <c r="E187" s="180"/>
      <c r="F187" s="180"/>
      <c r="G187" s="180"/>
      <c r="H187" s="180"/>
      <c r="I187" s="180"/>
      <c r="J187" s="180"/>
      <c r="K187" s="180"/>
      <c r="L187" s="194"/>
      <c r="M187" s="194">
        <v>1149</v>
      </c>
      <c r="N187" s="194"/>
      <c r="O187" s="194"/>
      <c r="P187" s="183"/>
    </row>
    <row r="188" spans="1:16" ht="12.75">
      <c r="A188" s="180" t="s">
        <v>541</v>
      </c>
      <c r="B188" s="185" t="s">
        <v>32</v>
      </c>
      <c r="C188" s="186" t="s">
        <v>498</v>
      </c>
      <c r="D188" s="181" t="s">
        <v>30</v>
      </c>
      <c r="E188" s="180"/>
      <c r="F188" s="180"/>
      <c r="G188" s="180"/>
      <c r="H188" s="180"/>
      <c r="I188" s="180"/>
      <c r="J188" s="180"/>
      <c r="K188" s="180"/>
      <c r="L188" s="180"/>
      <c r="M188" s="180"/>
      <c r="N188" s="185">
        <v>2288</v>
      </c>
      <c r="O188" s="180"/>
      <c r="P188" s="183"/>
    </row>
    <row r="189" spans="1:16" ht="12.75">
      <c r="A189" s="180" t="s">
        <v>542</v>
      </c>
      <c r="B189" s="185" t="s">
        <v>138</v>
      </c>
      <c r="C189" s="186" t="s">
        <v>498</v>
      </c>
      <c r="D189" s="181" t="s">
        <v>30</v>
      </c>
      <c r="E189" s="180"/>
      <c r="F189" s="180"/>
      <c r="G189" s="180"/>
      <c r="H189" s="180"/>
      <c r="I189" s="180"/>
      <c r="J189" s="180"/>
      <c r="K189" s="180"/>
      <c r="L189" s="180"/>
      <c r="M189" s="180"/>
      <c r="N189" s="194">
        <v>1466</v>
      </c>
      <c r="O189" s="180"/>
      <c r="P189" s="183"/>
    </row>
    <row r="190" spans="1:16" ht="12.75">
      <c r="A190" s="180" t="s">
        <v>543</v>
      </c>
      <c r="B190" s="182" t="s">
        <v>527</v>
      </c>
      <c r="C190" s="186" t="s">
        <v>498</v>
      </c>
      <c r="D190" s="181" t="s">
        <v>30</v>
      </c>
      <c r="E190" s="180"/>
      <c r="F190" s="180"/>
      <c r="G190" s="180"/>
      <c r="H190" s="180"/>
      <c r="I190" s="180"/>
      <c r="J190" s="180"/>
      <c r="K190" s="180"/>
      <c r="L190" s="180"/>
      <c r="M190" s="180"/>
      <c r="N190" s="182">
        <v>645</v>
      </c>
      <c r="O190" s="180"/>
      <c r="P190" s="183"/>
    </row>
    <row r="191" spans="1:16" ht="13.5" thickBot="1">
      <c r="A191" s="171"/>
      <c r="B191" s="184" t="s">
        <v>528</v>
      </c>
      <c r="C191" s="172"/>
      <c r="D191" s="172"/>
      <c r="E191" s="171"/>
      <c r="F191" s="171"/>
      <c r="G191" s="171"/>
      <c r="H191" s="171"/>
      <c r="I191" s="171"/>
      <c r="J191" s="171"/>
      <c r="K191" s="171"/>
      <c r="L191" s="171"/>
      <c r="M191" s="171">
        <f>SUM(M159:M190)</f>
        <v>247923</v>
      </c>
      <c r="N191" s="171">
        <f>SUM(N159:N190)</f>
        <v>24873</v>
      </c>
      <c r="O191" s="230"/>
      <c r="P191" s="231">
        <f>SUM(M191:O191)</f>
        <v>272796</v>
      </c>
    </row>
    <row r="192" spans="1:16" ht="12.75">
      <c r="A192" s="185" t="s">
        <v>147</v>
      </c>
      <c r="B192" s="192" t="s">
        <v>529</v>
      </c>
      <c r="C192" s="193" t="s">
        <v>498</v>
      </c>
      <c r="D192" s="193" t="s">
        <v>30</v>
      </c>
      <c r="E192" s="232">
        <v>119</v>
      </c>
      <c r="F192" s="232"/>
      <c r="G192" s="232"/>
      <c r="H192" s="232">
        <v>650</v>
      </c>
      <c r="I192" s="232"/>
      <c r="J192" s="232">
        <v>210</v>
      </c>
      <c r="K192" s="233">
        <v>979</v>
      </c>
      <c r="L192" s="232">
        <v>88</v>
      </c>
      <c r="M192" s="232">
        <v>397</v>
      </c>
      <c r="N192" s="232"/>
      <c r="O192" s="232">
        <v>596</v>
      </c>
      <c r="P192" s="183"/>
    </row>
    <row r="193" spans="1:16" ht="12.75">
      <c r="A193" s="185" t="s">
        <v>148</v>
      </c>
      <c r="B193" s="185" t="s">
        <v>530</v>
      </c>
      <c r="C193" s="186" t="s">
        <v>498</v>
      </c>
      <c r="D193" s="186" t="s">
        <v>30</v>
      </c>
      <c r="E193" s="185">
        <v>2034</v>
      </c>
      <c r="F193" s="185">
        <v>467.4</v>
      </c>
      <c r="G193" s="185">
        <v>25</v>
      </c>
      <c r="H193" s="185">
        <v>882.2</v>
      </c>
      <c r="I193" s="185">
        <v>142</v>
      </c>
      <c r="J193" s="185">
        <v>394</v>
      </c>
      <c r="K193" s="185">
        <f>SUM(E193:J193)</f>
        <v>3944.6000000000004</v>
      </c>
      <c r="L193" s="185"/>
      <c r="M193" s="185">
        <v>473.5</v>
      </c>
      <c r="N193" s="185">
        <f>715.5+577+148+161</f>
        <v>1601.5</v>
      </c>
      <c r="O193" s="185">
        <v>1494.2</v>
      </c>
      <c r="P193" s="183"/>
    </row>
    <row r="194" spans="1:16" ht="12.75">
      <c r="A194" s="185" t="s">
        <v>149</v>
      </c>
      <c r="B194" s="185" t="s">
        <v>150</v>
      </c>
      <c r="C194" s="186" t="s">
        <v>498</v>
      </c>
      <c r="D194" s="186" t="s">
        <v>30</v>
      </c>
      <c r="E194" s="185"/>
      <c r="F194" s="185"/>
      <c r="G194" s="185"/>
      <c r="H194" s="185"/>
      <c r="I194" s="185"/>
      <c r="J194" s="185"/>
      <c r="K194" s="185"/>
      <c r="L194" s="185">
        <v>470</v>
      </c>
      <c r="M194" s="185">
        <v>3875</v>
      </c>
      <c r="N194" s="185"/>
      <c r="O194" s="185">
        <v>1290</v>
      </c>
      <c r="P194" s="183"/>
    </row>
    <row r="195" spans="1:16" ht="12.75">
      <c r="A195" s="185" t="s">
        <v>148</v>
      </c>
      <c r="B195" s="185" t="s">
        <v>151</v>
      </c>
      <c r="C195" s="186" t="s">
        <v>498</v>
      </c>
      <c r="D195" s="186" t="s">
        <v>30</v>
      </c>
      <c r="E195" s="185"/>
      <c r="F195" s="185"/>
      <c r="G195" s="185"/>
      <c r="H195" s="185"/>
      <c r="I195" s="185"/>
      <c r="J195" s="185"/>
      <c r="K195" s="185"/>
      <c r="L195" s="185"/>
      <c r="M195" s="185">
        <v>3875</v>
      </c>
      <c r="N195" s="185"/>
      <c r="O195" s="185">
        <v>1290</v>
      </c>
      <c r="P195" s="183"/>
    </row>
    <row r="196" spans="1:16" ht="12.75">
      <c r="A196" s="185" t="s">
        <v>152</v>
      </c>
      <c r="B196" s="185" t="s">
        <v>153</v>
      </c>
      <c r="C196" s="186" t="s">
        <v>498</v>
      </c>
      <c r="D196" s="186" t="s">
        <v>30</v>
      </c>
      <c r="E196" s="185"/>
      <c r="F196" s="185"/>
      <c r="G196" s="185"/>
      <c r="H196" s="185"/>
      <c r="I196" s="185"/>
      <c r="J196" s="185"/>
      <c r="K196" s="185"/>
      <c r="L196" s="185">
        <v>409</v>
      </c>
      <c r="M196" s="185"/>
      <c r="N196" s="185"/>
      <c r="O196" s="185"/>
      <c r="P196" s="183"/>
    </row>
    <row r="197" spans="1:16" ht="12.75">
      <c r="A197" s="185" t="s">
        <v>148</v>
      </c>
      <c r="B197" s="185" t="s">
        <v>154</v>
      </c>
      <c r="C197" s="186" t="s">
        <v>498</v>
      </c>
      <c r="D197" s="186" t="s">
        <v>30</v>
      </c>
      <c r="E197" s="185">
        <v>2078</v>
      </c>
      <c r="F197" s="185">
        <v>250</v>
      </c>
      <c r="G197" s="185"/>
      <c r="H197" s="185"/>
      <c r="I197" s="185"/>
      <c r="J197" s="194">
        <v>196</v>
      </c>
      <c r="K197" s="194">
        <f>SUM(E197:J197)</f>
        <v>2524</v>
      </c>
      <c r="L197" s="194"/>
      <c r="M197" s="194">
        <v>224.6</v>
      </c>
      <c r="N197" s="194"/>
      <c r="O197" s="194">
        <v>140.3</v>
      </c>
      <c r="P197" s="183"/>
    </row>
    <row r="198" spans="1:16" ht="12.75">
      <c r="A198" s="185" t="s">
        <v>148</v>
      </c>
      <c r="B198" s="185" t="s">
        <v>155</v>
      </c>
      <c r="C198" s="186" t="s">
        <v>498</v>
      </c>
      <c r="D198" s="186" t="s">
        <v>30</v>
      </c>
      <c r="E198" s="185"/>
      <c r="F198" s="185"/>
      <c r="G198" s="185"/>
      <c r="H198" s="185"/>
      <c r="I198" s="185"/>
      <c r="J198" s="185">
        <v>185.9</v>
      </c>
      <c r="K198" s="185">
        <f>SUM(E198:J198)</f>
        <v>185.9</v>
      </c>
      <c r="L198" s="185"/>
      <c r="M198" s="185">
        <v>1162.93</v>
      </c>
      <c r="N198" s="185"/>
      <c r="O198" s="185">
        <v>193.44</v>
      </c>
      <c r="P198" s="183"/>
    </row>
    <row r="199" spans="1:16" ht="12.75">
      <c r="A199" s="185" t="s">
        <v>148</v>
      </c>
      <c r="B199" s="185" t="s">
        <v>156</v>
      </c>
      <c r="C199" s="186" t="s">
        <v>498</v>
      </c>
      <c r="D199" s="195" t="s">
        <v>30</v>
      </c>
      <c r="E199" s="194"/>
      <c r="F199" s="194"/>
      <c r="G199" s="194"/>
      <c r="H199" s="194">
        <v>183.12</v>
      </c>
      <c r="I199" s="194"/>
      <c r="J199" s="194">
        <v>196.12</v>
      </c>
      <c r="K199" s="194">
        <f>SUM(E199:J199)</f>
        <v>379.24</v>
      </c>
      <c r="L199" s="194"/>
      <c r="M199" s="194">
        <v>1610</v>
      </c>
      <c r="N199" s="194">
        <v>362.78</v>
      </c>
      <c r="O199" s="194">
        <v>170.6</v>
      </c>
      <c r="P199" s="183"/>
    </row>
    <row r="200" spans="1:16" ht="12.75">
      <c r="A200" s="185" t="s">
        <v>148</v>
      </c>
      <c r="B200" s="194" t="s">
        <v>157</v>
      </c>
      <c r="C200" s="186" t="s">
        <v>498</v>
      </c>
      <c r="D200" s="195" t="s">
        <v>30</v>
      </c>
      <c r="E200" s="185">
        <v>605</v>
      </c>
      <c r="F200" s="185">
        <v>64</v>
      </c>
      <c r="G200" s="185">
        <v>0</v>
      </c>
      <c r="H200" s="185">
        <v>524</v>
      </c>
      <c r="I200" s="185">
        <v>30</v>
      </c>
      <c r="J200" s="185">
        <v>0</v>
      </c>
      <c r="K200" s="185">
        <f>SUM(E200:J200)</f>
        <v>1223</v>
      </c>
      <c r="L200" s="185">
        <v>66</v>
      </c>
      <c r="M200" s="185">
        <v>1356</v>
      </c>
      <c r="N200" s="185">
        <v>188</v>
      </c>
      <c r="O200" s="185">
        <v>903</v>
      </c>
      <c r="P200" s="183"/>
    </row>
    <row r="201" spans="1:16" ht="12.75">
      <c r="A201" s="185" t="s">
        <v>158</v>
      </c>
      <c r="B201" s="185" t="s">
        <v>531</v>
      </c>
      <c r="C201" s="186" t="s">
        <v>498</v>
      </c>
      <c r="D201" s="186" t="s">
        <v>30</v>
      </c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>
        <v>5375.2</v>
      </c>
      <c r="P201" s="183"/>
    </row>
    <row r="202" spans="1:16" ht="12.75">
      <c r="A202" s="194" t="s">
        <v>159</v>
      </c>
      <c r="B202" s="194" t="s">
        <v>160</v>
      </c>
      <c r="C202" s="186" t="s">
        <v>498</v>
      </c>
      <c r="D202" s="195" t="s">
        <v>161</v>
      </c>
      <c r="E202" s="194"/>
      <c r="F202" s="194"/>
      <c r="G202" s="194"/>
      <c r="H202" s="194"/>
      <c r="I202" s="194"/>
      <c r="J202" s="194"/>
      <c r="K202" s="194"/>
      <c r="L202" s="194"/>
      <c r="M202" s="194">
        <v>125.5</v>
      </c>
      <c r="N202" s="194"/>
      <c r="O202" s="194"/>
      <c r="P202" s="183"/>
    </row>
    <row r="203" spans="1:16" ht="12.75">
      <c r="A203" s="180" t="s">
        <v>162</v>
      </c>
      <c r="B203" s="180" t="s">
        <v>532</v>
      </c>
      <c r="C203" s="186" t="s">
        <v>498</v>
      </c>
      <c r="D203" s="195" t="s">
        <v>30</v>
      </c>
      <c r="E203" s="194">
        <v>525.6</v>
      </c>
      <c r="F203" s="194">
        <v>145.4</v>
      </c>
      <c r="G203" s="194"/>
      <c r="H203" s="194">
        <v>84.4</v>
      </c>
      <c r="I203" s="194"/>
      <c r="J203" s="194">
        <v>25.5</v>
      </c>
      <c r="K203" s="234">
        <f>SUM(E203:J203)</f>
        <v>780.9</v>
      </c>
      <c r="L203" s="194"/>
      <c r="M203" s="180"/>
      <c r="N203" s="180"/>
      <c r="O203" s="194">
        <v>176.1</v>
      </c>
      <c r="P203" s="183"/>
    </row>
    <row r="204" spans="1:16" ht="12.75">
      <c r="A204" s="180" t="s">
        <v>341</v>
      </c>
      <c r="B204" s="194" t="s">
        <v>535</v>
      </c>
      <c r="C204" s="186" t="s">
        <v>498</v>
      </c>
      <c r="D204" s="186" t="s">
        <v>30</v>
      </c>
      <c r="E204" s="185">
        <v>400</v>
      </c>
      <c r="F204" s="185">
        <v>198</v>
      </c>
      <c r="G204" s="185"/>
      <c r="H204" s="185"/>
      <c r="I204" s="185"/>
      <c r="J204" s="185">
        <v>76</v>
      </c>
      <c r="K204" s="234">
        <f>SUM(E204:J204)</f>
        <v>674</v>
      </c>
      <c r="L204" s="185"/>
      <c r="M204" s="180"/>
      <c r="N204" s="180"/>
      <c r="O204" s="185">
        <v>50</v>
      </c>
      <c r="P204" s="183"/>
    </row>
    <row r="205" spans="1:16" ht="12.75">
      <c r="A205" s="129" t="s">
        <v>339</v>
      </c>
      <c r="B205" s="129" t="s">
        <v>340</v>
      </c>
      <c r="C205" s="235" t="s">
        <v>494</v>
      </c>
      <c r="D205" s="236"/>
      <c r="E205" s="237">
        <v>714.5</v>
      </c>
      <c r="F205" s="237">
        <v>112.4</v>
      </c>
      <c r="G205" s="237">
        <v>21.8</v>
      </c>
      <c r="H205" s="237">
        <v>36.4</v>
      </c>
      <c r="I205" s="237"/>
      <c r="J205" s="237">
        <v>55.4</v>
      </c>
      <c r="K205" s="238">
        <f>SUM(E205:J205)</f>
        <v>940.4999999999999</v>
      </c>
      <c r="L205" s="237">
        <v>147</v>
      </c>
      <c r="M205" s="129"/>
      <c r="N205" s="129">
        <v>380</v>
      </c>
      <c r="O205" s="237">
        <v>1057.6</v>
      </c>
      <c r="P205" s="183"/>
    </row>
    <row r="206" spans="1:16" ht="12.75">
      <c r="A206" s="131" t="s">
        <v>341</v>
      </c>
      <c r="B206" s="131" t="s">
        <v>342</v>
      </c>
      <c r="C206" s="239" t="s">
        <v>494</v>
      </c>
      <c r="D206" s="240"/>
      <c r="E206" s="14">
        <v>1404</v>
      </c>
      <c r="F206" s="14">
        <v>40</v>
      </c>
      <c r="G206" s="14"/>
      <c r="H206" s="14">
        <v>60.4</v>
      </c>
      <c r="I206" s="14"/>
      <c r="J206" s="14">
        <v>57.9</v>
      </c>
      <c r="K206" s="14">
        <f>SUM(E206:J206)</f>
        <v>1562.3000000000002</v>
      </c>
      <c r="L206" s="14">
        <v>213.4</v>
      </c>
      <c r="M206" s="14"/>
      <c r="N206" s="14"/>
      <c r="O206" s="237">
        <v>720.2</v>
      </c>
      <c r="P206" s="183"/>
    </row>
    <row r="207" spans="1:16" ht="13.5" thickBot="1">
      <c r="A207" s="171"/>
      <c r="B207" s="184"/>
      <c r="C207" s="241"/>
      <c r="D207" s="172"/>
      <c r="E207" s="171"/>
      <c r="F207" s="171"/>
      <c r="G207" s="171"/>
      <c r="H207" s="171"/>
      <c r="I207" s="171"/>
      <c r="J207" s="171"/>
      <c r="K207" s="242">
        <f>SUM(K192:K206)</f>
        <v>13193.439999999999</v>
      </c>
      <c r="L207" s="171">
        <f>SUM(L192:L206)</f>
        <v>1393.4</v>
      </c>
      <c r="M207" s="242">
        <f>SUM(M192:M206)</f>
        <v>13099.53</v>
      </c>
      <c r="N207" s="171">
        <f>SUM(N192:N206)</f>
        <v>2532.2799999999997</v>
      </c>
      <c r="O207" s="171">
        <f>SUM(O192:O206)</f>
        <v>13456.640000000001</v>
      </c>
      <c r="P207" s="243"/>
    </row>
    <row r="208" spans="1:16" ht="12.75">
      <c r="A208" s="185" t="s">
        <v>214</v>
      </c>
      <c r="B208" s="185" t="s">
        <v>215</v>
      </c>
      <c r="C208" s="186" t="s">
        <v>498</v>
      </c>
      <c r="D208" s="186" t="s">
        <v>30</v>
      </c>
      <c r="E208" s="185"/>
      <c r="F208" s="185"/>
      <c r="G208" s="185"/>
      <c r="H208" s="185">
        <v>1887</v>
      </c>
      <c r="I208" s="185"/>
      <c r="J208" s="185">
        <v>996</v>
      </c>
      <c r="K208" s="185">
        <f>SUM(E208:J208)</f>
        <v>2883</v>
      </c>
      <c r="L208" s="185"/>
      <c r="M208" s="185"/>
      <c r="N208" s="185"/>
      <c r="O208" s="185">
        <v>2400</v>
      </c>
      <c r="P208" s="183"/>
    </row>
    <row r="209" spans="1:16" ht="12.75">
      <c r="A209" s="185" t="s">
        <v>216</v>
      </c>
      <c r="B209" s="185" t="s">
        <v>217</v>
      </c>
      <c r="C209" s="186" t="s">
        <v>498</v>
      </c>
      <c r="D209" s="186" t="s">
        <v>30</v>
      </c>
      <c r="E209" s="185"/>
      <c r="F209" s="185"/>
      <c r="G209" s="185"/>
      <c r="H209" s="185">
        <v>126</v>
      </c>
      <c r="I209" s="185"/>
      <c r="J209" s="185"/>
      <c r="K209" s="185">
        <f aca="true" t="shared" si="2" ref="K209:K235">SUM(E209:J209)</f>
        <v>126</v>
      </c>
      <c r="L209" s="194"/>
      <c r="M209" s="194"/>
      <c r="N209" s="194"/>
      <c r="O209" s="194">
        <v>900</v>
      </c>
      <c r="P209" s="183"/>
    </row>
    <row r="210" spans="1:16" ht="12.75">
      <c r="A210" s="185" t="s">
        <v>218</v>
      </c>
      <c r="B210" s="185" t="s">
        <v>219</v>
      </c>
      <c r="C210" s="186" t="s">
        <v>498</v>
      </c>
      <c r="D210" s="186" t="s">
        <v>30</v>
      </c>
      <c r="E210" s="185"/>
      <c r="F210" s="185"/>
      <c r="G210" s="185"/>
      <c r="H210" s="185"/>
      <c r="I210" s="185"/>
      <c r="J210" s="185"/>
      <c r="K210" s="185">
        <f t="shared" si="2"/>
        <v>0</v>
      </c>
      <c r="L210" s="194"/>
      <c r="M210" s="194">
        <v>342</v>
      </c>
      <c r="N210" s="194">
        <v>130</v>
      </c>
      <c r="O210" s="194">
        <v>153</v>
      </c>
      <c r="P210" s="183"/>
    </row>
    <row r="211" spans="1:16" ht="12.75">
      <c r="A211" s="185" t="s">
        <v>220</v>
      </c>
      <c r="B211" s="185" t="s">
        <v>221</v>
      </c>
      <c r="C211" s="186" t="s">
        <v>498</v>
      </c>
      <c r="D211" s="186" t="s">
        <v>30</v>
      </c>
      <c r="E211" s="185">
        <v>916</v>
      </c>
      <c r="F211" s="185">
        <v>453</v>
      </c>
      <c r="G211" s="185"/>
      <c r="H211" s="185">
        <v>376</v>
      </c>
      <c r="I211" s="185">
        <v>57</v>
      </c>
      <c r="J211" s="185">
        <v>82</v>
      </c>
      <c r="K211" s="185">
        <f t="shared" si="2"/>
        <v>1884</v>
      </c>
      <c r="L211" s="194"/>
      <c r="M211" s="194">
        <v>182</v>
      </c>
      <c r="N211" s="194">
        <v>94</v>
      </c>
      <c r="O211" s="194">
        <v>1050</v>
      </c>
      <c r="P211" s="183"/>
    </row>
    <row r="212" spans="1:16" ht="12.75">
      <c r="A212" s="185" t="s">
        <v>222</v>
      </c>
      <c r="B212" s="185" t="s">
        <v>223</v>
      </c>
      <c r="C212" s="186" t="s">
        <v>498</v>
      </c>
      <c r="D212" s="186" t="s">
        <v>30</v>
      </c>
      <c r="E212" s="185"/>
      <c r="F212" s="185"/>
      <c r="G212" s="185"/>
      <c r="H212" s="185">
        <v>88</v>
      </c>
      <c r="I212" s="185"/>
      <c r="J212" s="185"/>
      <c r="K212" s="185">
        <f t="shared" si="2"/>
        <v>88</v>
      </c>
      <c r="L212" s="194"/>
      <c r="M212" s="194">
        <v>1732</v>
      </c>
      <c r="N212" s="194"/>
      <c r="O212" s="194"/>
      <c r="P212" s="183"/>
    </row>
    <row r="213" spans="1:16" ht="12.75">
      <c r="A213" s="185" t="s">
        <v>224</v>
      </c>
      <c r="B213" s="185" t="s">
        <v>460</v>
      </c>
      <c r="C213" s="186" t="s">
        <v>498</v>
      </c>
      <c r="D213" s="186" t="s">
        <v>30</v>
      </c>
      <c r="E213" s="185">
        <v>474</v>
      </c>
      <c r="F213" s="185"/>
      <c r="G213" s="185"/>
      <c r="H213" s="185">
        <v>202</v>
      </c>
      <c r="I213" s="185"/>
      <c r="J213" s="185">
        <v>98</v>
      </c>
      <c r="K213" s="185">
        <f t="shared" si="2"/>
        <v>774</v>
      </c>
      <c r="L213" s="194"/>
      <c r="M213" s="194">
        <v>88</v>
      </c>
      <c r="N213" s="194"/>
      <c r="O213" s="194">
        <v>591</v>
      </c>
      <c r="P213" s="183"/>
    </row>
    <row r="214" spans="1:16" ht="12.75">
      <c r="A214" s="185" t="s">
        <v>224</v>
      </c>
      <c r="B214" s="185" t="s">
        <v>225</v>
      </c>
      <c r="C214" s="186" t="s">
        <v>498</v>
      </c>
      <c r="D214" s="186" t="s">
        <v>30</v>
      </c>
      <c r="E214" s="185"/>
      <c r="F214" s="185"/>
      <c r="G214" s="185">
        <v>911</v>
      </c>
      <c r="H214" s="185">
        <v>1258</v>
      </c>
      <c r="I214" s="185"/>
      <c r="J214" s="185">
        <v>98</v>
      </c>
      <c r="K214" s="185">
        <f t="shared" si="2"/>
        <v>2267</v>
      </c>
      <c r="L214" s="194"/>
      <c r="M214" s="194"/>
      <c r="N214" s="194">
        <v>78</v>
      </c>
      <c r="O214" s="194">
        <v>1336</v>
      </c>
      <c r="P214" s="183"/>
    </row>
    <row r="215" spans="1:16" ht="12.75">
      <c r="A215" s="185" t="s">
        <v>226</v>
      </c>
      <c r="B215" s="185" t="s">
        <v>455</v>
      </c>
      <c r="C215" s="186" t="s">
        <v>498</v>
      </c>
      <c r="D215" s="186" t="s">
        <v>30</v>
      </c>
      <c r="E215" s="185">
        <v>499</v>
      </c>
      <c r="F215" s="185"/>
      <c r="G215" s="185"/>
      <c r="H215" s="185">
        <v>65</v>
      </c>
      <c r="I215" s="185">
        <v>216</v>
      </c>
      <c r="J215" s="185"/>
      <c r="K215" s="185">
        <f t="shared" si="2"/>
        <v>780</v>
      </c>
      <c r="L215" s="194"/>
      <c r="M215" s="194"/>
      <c r="N215" s="194"/>
      <c r="O215" s="194">
        <v>340</v>
      </c>
      <c r="P215" s="183"/>
    </row>
    <row r="216" spans="1:16" ht="12.75">
      <c r="A216" s="185" t="s">
        <v>227</v>
      </c>
      <c r="B216" s="185" t="s">
        <v>457</v>
      </c>
      <c r="C216" s="186" t="s">
        <v>498</v>
      </c>
      <c r="D216" s="186" t="s">
        <v>30</v>
      </c>
      <c r="E216" s="185">
        <v>230</v>
      </c>
      <c r="F216" s="185">
        <v>886</v>
      </c>
      <c r="G216" s="185"/>
      <c r="H216" s="185">
        <v>166</v>
      </c>
      <c r="I216" s="185">
        <v>113</v>
      </c>
      <c r="J216" s="185">
        <v>161</v>
      </c>
      <c r="K216" s="185">
        <f>SUM(E216:J216)</f>
        <v>1556</v>
      </c>
      <c r="L216" s="194"/>
      <c r="M216" s="194"/>
      <c r="N216" s="194"/>
      <c r="O216" s="194">
        <v>885</v>
      </c>
      <c r="P216" s="183"/>
    </row>
    <row r="217" spans="1:16" ht="12.75">
      <c r="A217" s="185" t="s">
        <v>227</v>
      </c>
      <c r="B217" s="185" t="s">
        <v>458</v>
      </c>
      <c r="C217" s="186" t="s">
        <v>498</v>
      </c>
      <c r="D217" s="186" t="s">
        <v>30</v>
      </c>
      <c r="E217" s="185"/>
      <c r="F217" s="185">
        <v>1144</v>
      </c>
      <c r="G217" s="185"/>
      <c r="H217" s="185">
        <v>366</v>
      </c>
      <c r="I217" s="185"/>
      <c r="J217" s="185">
        <v>84</v>
      </c>
      <c r="K217" s="185">
        <f t="shared" si="2"/>
        <v>1594</v>
      </c>
      <c r="L217" s="194"/>
      <c r="M217" s="194"/>
      <c r="N217" s="194"/>
      <c r="O217" s="194">
        <v>1276</v>
      </c>
      <c r="P217" s="183"/>
    </row>
    <row r="218" spans="1:16" ht="12.75">
      <c r="A218" s="185" t="s">
        <v>228</v>
      </c>
      <c r="B218" s="185" t="s">
        <v>456</v>
      </c>
      <c r="C218" s="186" t="s">
        <v>498</v>
      </c>
      <c r="D218" s="186" t="s">
        <v>30</v>
      </c>
      <c r="E218" s="185">
        <v>1001</v>
      </c>
      <c r="F218" s="185"/>
      <c r="G218" s="185">
        <v>32</v>
      </c>
      <c r="H218" s="185"/>
      <c r="I218" s="185"/>
      <c r="J218" s="185"/>
      <c r="K218" s="185">
        <f t="shared" si="2"/>
        <v>1033</v>
      </c>
      <c r="L218" s="194"/>
      <c r="M218" s="194"/>
      <c r="N218" s="194">
        <v>218</v>
      </c>
      <c r="O218" s="194">
        <v>266</v>
      </c>
      <c r="P218" s="183"/>
    </row>
    <row r="219" spans="1:16" ht="12.75">
      <c r="A219" s="185" t="s">
        <v>229</v>
      </c>
      <c r="B219" s="185" t="s">
        <v>230</v>
      </c>
      <c r="C219" s="186" t="s">
        <v>498</v>
      </c>
      <c r="D219" s="186" t="s">
        <v>30</v>
      </c>
      <c r="E219" s="185">
        <v>610</v>
      </c>
      <c r="F219" s="185">
        <v>285</v>
      </c>
      <c r="G219" s="185"/>
      <c r="H219" s="185">
        <v>373</v>
      </c>
      <c r="I219" s="185"/>
      <c r="J219" s="185">
        <v>111</v>
      </c>
      <c r="K219" s="185">
        <f t="shared" si="2"/>
        <v>1379</v>
      </c>
      <c r="L219" s="194"/>
      <c r="M219" s="194"/>
      <c r="N219" s="194"/>
      <c r="O219" s="194">
        <v>630</v>
      </c>
      <c r="P219" s="183"/>
    </row>
    <row r="220" spans="1:16" ht="12.75">
      <c r="A220" s="185" t="s">
        <v>231</v>
      </c>
      <c r="B220" s="185" t="s">
        <v>232</v>
      </c>
      <c r="C220" s="186" t="s">
        <v>498</v>
      </c>
      <c r="D220" s="186" t="s">
        <v>30</v>
      </c>
      <c r="E220" s="185"/>
      <c r="F220" s="185"/>
      <c r="G220" s="185"/>
      <c r="H220" s="185">
        <v>205</v>
      </c>
      <c r="I220" s="185"/>
      <c r="J220" s="185">
        <v>4</v>
      </c>
      <c r="K220" s="185">
        <f t="shared" si="2"/>
        <v>209</v>
      </c>
      <c r="L220" s="194"/>
      <c r="M220" s="194">
        <v>237</v>
      </c>
      <c r="N220" s="194">
        <v>82</v>
      </c>
      <c r="O220" s="194">
        <v>309</v>
      </c>
      <c r="P220" s="183"/>
    </row>
    <row r="221" spans="1:16" ht="12.75">
      <c r="A221" s="185" t="s">
        <v>233</v>
      </c>
      <c r="B221" s="185" t="s">
        <v>234</v>
      </c>
      <c r="C221" s="186" t="s">
        <v>498</v>
      </c>
      <c r="D221" s="186" t="s">
        <v>235</v>
      </c>
      <c r="E221" s="185"/>
      <c r="F221" s="185"/>
      <c r="G221" s="185"/>
      <c r="H221" s="185">
        <v>67</v>
      </c>
      <c r="I221" s="185"/>
      <c r="J221" s="185">
        <v>326</v>
      </c>
      <c r="K221" s="185">
        <f t="shared" si="2"/>
        <v>393</v>
      </c>
      <c r="L221" s="194"/>
      <c r="M221" s="194"/>
      <c r="N221" s="194"/>
      <c r="O221" s="194">
        <v>169</v>
      </c>
      <c r="P221" s="183"/>
    </row>
    <row r="222" spans="1:16" ht="12.75">
      <c r="A222" s="185" t="s">
        <v>547</v>
      </c>
      <c r="B222" s="194" t="s">
        <v>548</v>
      </c>
      <c r="C222" s="186" t="s">
        <v>498</v>
      </c>
      <c r="D222" s="195"/>
      <c r="E222" s="194">
        <v>1637</v>
      </c>
      <c r="F222" s="194"/>
      <c r="G222" s="194"/>
      <c r="H222" s="194">
        <v>90</v>
      </c>
      <c r="I222" s="194">
        <v>654</v>
      </c>
      <c r="J222" s="211">
        <v>754</v>
      </c>
      <c r="K222" s="185">
        <f t="shared" si="2"/>
        <v>3135</v>
      </c>
      <c r="L222" s="209"/>
      <c r="M222" s="185">
        <v>678</v>
      </c>
      <c r="N222" s="185" t="s">
        <v>479</v>
      </c>
      <c r="O222" s="185">
        <v>4389</v>
      </c>
      <c r="P222" s="183"/>
    </row>
    <row r="223" spans="1:16" ht="12.75">
      <c r="A223" s="185" t="s">
        <v>544</v>
      </c>
      <c r="B223" s="185" t="s">
        <v>549</v>
      </c>
      <c r="C223" s="186" t="s">
        <v>498</v>
      </c>
      <c r="D223" s="186" t="s">
        <v>30</v>
      </c>
      <c r="E223" s="185"/>
      <c r="F223" s="185"/>
      <c r="G223" s="185">
        <v>338</v>
      </c>
      <c r="H223" s="185"/>
      <c r="I223" s="185"/>
      <c r="J223" s="185">
        <v>451</v>
      </c>
      <c r="K223" s="185">
        <f t="shared" si="2"/>
        <v>789</v>
      </c>
      <c r="L223" s="194"/>
      <c r="M223" s="194">
        <v>7064</v>
      </c>
      <c r="N223" s="194"/>
      <c r="O223" s="194">
        <v>15053</v>
      </c>
      <c r="P223" s="183"/>
    </row>
    <row r="224" spans="1:16" ht="12.75">
      <c r="A224" s="185" t="s">
        <v>237</v>
      </c>
      <c r="B224" s="185" t="s">
        <v>238</v>
      </c>
      <c r="C224" s="186" t="s">
        <v>498</v>
      </c>
      <c r="D224" s="186" t="s">
        <v>30</v>
      </c>
      <c r="E224" s="185"/>
      <c r="F224" s="185"/>
      <c r="G224" s="185"/>
      <c r="H224" s="185"/>
      <c r="I224" s="185"/>
      <c r="J224" s="185"/>
      <c r="K224" s="185">
        <f t="shared" si="2"/>
        <v>0</v>
      </c>
      <c r="L224" s="194"/>
      <c r="M224" s="194">
        <v>1531</v>
      </c>
      <c r="N224" s="194">
        <v>149</v>
      </c>
      <c r="O224" s="194"/>
      <c r="P224" s="183"/>
    </row>
    <row r="225" spans="1:16" ht="12.75">
      <c r="A225" s="185" t="s">
        <v>237</v>
      </c>
      <c r="B225" s="185" t="s">
        <v>239</v>
      </c>
      <c r="C225" s="186" t="s">
        <v>498</v>
      </c>
      <c r="D225" s="186" t="s">
        <v>30</v>
      </c>
      <c r="E225" s="185"/>
      <c r="F225" s="185"/>
      <c r="G225" s="185"/>
      <c r="H225" s="185"/>
      <c r="I225" s="185"/>
      <c r="J225" s="185"/>
      <c r="K225" s="185">
        <f t="shared" si="2"/>
        <v>0</v>
      </c>
      <c r="L225" s="194"/>
      <c r="M225" s="194">
        <v>1241</v>
      </c>
      <c r="N225" s="194">
        <v>290</v>
      </c>
      <c r="O225" s="194"/>
      <c r="P225" s="183"/>
    </row>
    <row r="226" spans="1:16" ht="12.75">
      <c r="A226" s="185" t="s">
        <v>237</v>
      </c>
      <c r="B226" s="185" t="s">
        <v>240</v>
      </c>
      <c r="C226" s="186" t="s">
        <v>498</v>
      </c>
      <c r="D226" s="186" t="s">
        <v>30</v>
      </c>
      <c r="E226" s="185"/>
      <c r="F226" s="185"/>
      <c r="G226" s="185"/>
      <c r="H226" s="185"/>
      <c r="I226" s="185"/>
      <c r="J226" s="185"/>
      <c r="K226" s="185">
        <f t="shared" si="2"/>
        <v>0</v>
      </c>
      <c r="L226" s="194"/>
      <c r="M226" s="194">
        <v>875</v>
      </c>
      <c r="N226" s="194">
        <v>132</v>
      </c>
      <c r="O226" s="194"/>
      <c r="P226" s="183"/>
    </row>
    <row r="227" spans="1:16" ht="12.75">
      <c r="A227" s="185" t="s">
        <v>237</v>
      </c>
      <c r="B227" s="185" t="s">
        <v>241</v>
      </c>
      <c r="C227" s="186" t="s">
        <v>498</v>
      </c>
      <c r="D227" s="186" t="s">
        <v>30</v>
      </c>
      <c r="E227" s="185"/>
      <c r="F227" s="185"/>
      <c r="G227" s="185"/>
      <c r="H227" s="185"/>
      <c r="I227" s="185"/>
      <c r="J227" s="185"/>
      <c r="K227" s="185">
        <f t="shared" si="2"/>
        <v>0</v>
      </c>
      <c r="L227" s="194"/>
      <c r="M227" s="194">
        <v>1268</v>
      </c>
      <c r="N227" s="194">
        <v>300</v>
      </c>
      <c r="O227" s="194"/>
      <c r="P227" s="183"/>
    </row>
    <row r="228" spans="1:16" ht="12.75">
      <c r="A228" s="182" t="s">
        <v>244</v>
      </c>
      <c r="B228" s="182" t="s">
        <v>245</v>
      </c>
      <c r="C228" s="186" t="s">
        <v>498</v>
      </c>
      <c r="D228" s="210" t="s">
        <v>30</v>
      </c>
      <c r="E228" s="182"/>
      <c r="F228" s="182"/>
      <c r="G228" s="182"/>
      <c r="H228" s="182"/>
      <c r="I228" s="182"/>
      <c r="J228" s="182"/>
      <c r="K228" s="185">
        <f t="shared" si="2"/>
        <v>0</v>
      </c>
      <c r="L228" s="182">
        <v>8978</v>
      </c>
      <c r="M228" s="182"/>
      <c r="N228" s="182"/>
      <c r="O228" s="182"/>
      <c r="P228" s="183"/>
    </row>
    <row r="229" spans="1:16" ht="12.75">
      <c r="A229" s="194" t="s">
        <v>242</v>
      </c>
      <c r="B229" s="194" t="s">
        <v>243</v>
      </c>
      <c r="C229" s="195" t="s">
        <v>498</v>
      </c>
      <c r="D229" s="195" t="s">
        <v>30</v>
      </c>
      <c r="E229" s="194"/>
      <c r="F229" s="194"/>
      <c r="G229" s="194"/>
      <c r="H229" s="194">
        <v>30</v>
      </c>
      <c r="I229" s="194"/>
      <c r="J229" s="194">
        <v>6440</v>
      </c>
      <c r="K229" s="194">
        <f t="shared" si="2"/>
        <v>6470</v>
      </c>
      <c r="L229" s="194"/>
      <c r="M229" s="194"/>
      <c r="N229" s="194"/>
      <c r="O229" s="194">
        <v>1124</v>
      </c>
      <c r="P229" s="183"/>
    </row>
    <row r="230" spans="1:16" ht="13.5" thickBot="1">
      <c r="A230" s="247"/>
      <c r="B230" s="244" t="s">
        <v>533</v>
      </c>
      <c r="C230" s="245"/>
      <c r="D230" s="245"/>
      <c r="E230" s="246">
        <v>-2395</v>
      </c>
      <c r="F230" s="246">
        <v>-2768</v>
      </c>
      <c r="G230" s="246"/>
      <c r="H230" s="246"/>
      <c r="I230" s="246">
        <v>-863</v>
      </c>
      <c r="J230" s="246"/>
      <c r="K230" s="244">
        <f t="shared" si="2"/>
        <v>-6026</v>
      </c>
      <c r="L230" s="244"/>
      <c r="M230" s="244"/>
      <c r="N230" s="244"/>
      <c r="O230" s="244"/>
      <c r="P230" s="183"/>
    </row>
    <row r="231" spans="1:16" ht="13.5" thickBot="1">
      <c r="A231" s="247" t="s">
        <v>163</v>
      </c>
      <c r="B231" s="247" t="s">
        <v>164</v>
      </c>
      <c r="C231" s="248" t="s">
        <v>498</v>
      </c>
      <c r="D231" s="248" t="s">
        <v>30</v>
      </c>
      <c r="E231" s="247"/>
      <c r="F231" s="247"/>
      <c r="G231" s="247"/>
      <c r="H231" s="247"/>
      <c r="I231" s="247">
        <v>490</v>
      </c>
      <c r="J231" s="247"/>
      <c r="K231" s="247">
        <f t="shared" si="2"/>
        <v>490</v>
      </c>
      <c r="L231" s="247"/>
      <c r="M231" s="247"/>
      <c r="N231" s="247"/>
      <c r="O231" s="247"/>
      <c r="P231" s="183"/>
    </row>
    <row r="232" spans="1:16" ht="12.75">
      <c r="A232" s="173" t="s">
        <v>545</v>
      </c>
      <c r="B232" s="173" t="s">
        <v>279</v>
      </c>
      <c r="C232" s="174" t="s">
        <v>494</v>
      </c>
      <c r="D232" s="175"/>
      <c r="E232" s="28"/>
      <c r="F232" s="28"/>
      <c r="G232" s="28"/>
      <c r="H232" s="28"/>
      <c r="I232" s="28"/>
      <c r="J232" s="28">
        <v>626</v>
      </c>
      <c r="K232" s="8">
        <f t="shared" si="2"/>
        <v>626</v>
      </c>
      <c r="L232" s="69"/>
      <c r="M232" s="28"/>
      <c r="N232" s="8"/>
      <c r="O232" s="8"/>
      <c r="P232" s="183"/>
    </row>
    <row r="233" spans="1:16" ht="12.75">
      <c r="A233" s="129" t="s">
        <v>350</v>
      </c>
      <c r="B233" s="129" t="s">
        <v>351</v>
      </c>
      <c r="C233" s="15" t="s">
        <v>494</v>
      </c>
      <c r="D233" s="15"/>
      <c r="E233" s="14"/>
      <c r="F233" s="14"/>
      <c r="G233" s="14">
        <v>520</v>
      </c>
      <c r="H233" s="14"/>
      <c r="I233" s="14"/>
      <c r="J233" s="14"/>
      <c r="K233" s="8">
        <f t="shared" si="2"/>
        <v>520</v>
      </c>
      <c r="L233" s="14"/>
      <c r="M233" s="14"/>
      <c r="N233" s="14"/>
      <c r="O233" s="14"/>
      <c r="P233" s="183"/>
    </row>
    <row r="234" spans="1:16" ht="12.75">
      <c r="A234" s="129" t="s">
        <v>353</v>
      </c>
      <c r="B234" s="129" t="s">
        <v>354</v>
      </c>
      <c r="C234" s="15" t="s">
        <v>494</v>
      </c>
      <c r="D234" s="15"/>
      <c r="E234" s="14">
        <v>243</v>
      </c>
      <c r="F234" s="14">
        <v>168</v>
      </c>
      <c r="G234" s="14"/>
      <c r="H234" s="14">
        <v>190</v>
      </c>
      <c r="I234" s="14">
        <f>22+43</f>
        <v>65</v>
      </c>
      <c r="J234" s="14">
        <v>24</v>
      </c>
      <c r="K234" s="8">
        <f t="shared" si="2"/>
        <v>690</v>
      </c>
      <c r="L234" s="14"/>
      <c r="M234" s="14"/>
      <c r="N234" s="14"/>
      <c r="O234" s="14"/>
      <c r="P234" s="183"/>
    </row>
    <row r="235" spans="1:16" ht="12.75">
      <c r="A235" s="148" t="s">
        <v>355</v>
      </c>
      <c r="B235" s="148" t="s">
        <v>273</v>
      </c>
      <c r="C235" s="25" t="s">
        <v>494</v>
      </c>
      <c r="D235" s="25"/>
      <c r="E235" s="24"/>
      <c r="F235" s="24"/>
      <c r="G235" s="24"/>
      <c r="H235" s="24"/>
      <c r="I235" s="24"/>
      <c r="J235" s="24">
        <v>1335</v>
      </c>
      <c r="K235" s="28">
        <f t="shared" si="2"/>
        <v>1335</v>
      </c>
      <c r="L235" s="69"/>
      <c r="M235" s="28"/>
      <c r="N235" s="28"/>
      <c r="O235" s="28"/>
      <c r="P235" s="183"/>
    </row>
    <row r="236" spans="1:16" ht="13.5" thickBot="1">
      <c r="A236" s="270"/>
      <c r="B236" s="168" t="s">
        <v>534</v>
      </c>
      <c r="C236" s="249"/>
      <c r="D236" s="249"/>
      <c r="E236" s="249"/>
      <c r="F236" s="249"/>
      <c r="G236" s="249"/>
      <c r="H236" s="249"/>
      <c r="I236" s="249"/>
      <c r="J236" s="249"/>
      <c r="K236" s="250">
        <f>SUM(K207:K235)</f>
        <v>36188.44</v>
      </c>
      <c r="L236" s="171">
        <f>SUM(L207:L235)</f>
        <v>10371.4</v>
      </c>
      <c r="M236" s="171">
        <f>SUM(M207:M235)</f>
        <v>28337.53</v>
      </c>
      <c r="N236" s="171">
        <f>SUM(N207:N235)</f>
        <v>4005.2799999999997</v>
      </c>
      <c r="O236" s="171">
        <f>SUM(O207:O235)</f>
        <v>44327.64</v>
      </c>
      <c r="P236" s="250">
        <f>SUM(K236:O236)</f>
        <v>123230.29</v>
      </c>
    </row>
    <row r="237" spans="1:16" ht="13.5" thickBot="1">
      <c r="A237" s="272" t="s">
        <v>546</v>
      </c>
      <c r="B237" s="247" t="s">
        <v>535</v>
      </c>
      <c r="C237" s="251" t="s">
        <v>498</v>
      </c>
      <c r="D237" s="252"/>
      <c r="E237" s="253">
        <v>691</v>
      </c>
      <c r="F237" s="253"/>
      <c r="G237" s="253"/>
      <c r="H237" s="253"/>
      <c r="I237" s="253">
        <v>1247</v>
      </c>
      <c r="J237" s="253"/>
      <c r="K237" s="254">
        <f>SUM(E237:J237)</f>
        <v>1938</v>
      </c>
      <c r="L237" s="253"/>
      <c r="M237" s="253"/>
      <c r="N237" s="253"/>
      <c r="O237" s="253"/>
      <c r="P237" s="254">
        <v>1938</v>
      </c>
    </row>
    <row r="238" spans="1:16" ht="13.5" thickBot="1">
      <c r="A238" s="271"/>
      <c r="B238" s="255" t="s">
        <v>536</v>
      </c>
      <c r="C238" s="256"/>
      <c r="D238" s="256"/>
      <c r="E238" s="257"/>
      <c r="F238" s="257"/>
      <c r="G238" s="257"/>
      <c r="H238" s="257"/>
      <c r="I238" s="257"/>
      <c r="J238" s="257"/>
      <c r="K238" s="258">
        <f>SUM(K6,K8,K11,K15,K26,K32,K37,K50,K60,K74,K90,K110,K128,K135,K145,K153,K157,K236,K237)</f>
        <v>283733.476</v>
      </c>
      <c r="L238" s="259"/>
      <c r="M238" s="259"/>
      <c r="N238" s="259"/>
      <c r="O238" s="259"/>
      <c r="P238" s="260">
        <f>SUM(P5:P237)</f>
        <v>750949.226</v>
      </c>
    </row>
    <row r="239" spans="2:16" ht="12.75">
      <c r="B239" s="69"/>
      <c r="C239" s="69"/>
      <c r="D239" s="69"/>
      <c r="E239" s="69"/>
      <c r="F239" s="69"/>
      <c r="G239" s="69"/>
      <c r="H239" s="69"/>
      <c r="I239" s="69"/>
      <c r="J239" s="69"/>
      <c r="K239" s="93"/>
      <c r="L239" s="159"/>
      <c r="M239" s="159"/>
      <c r="N239" s="159"/>
      <c r="O239" s="159"/>
      <c r="P239" s="93"/>
    </row>
  </sheetData>
  <mergeCells count="3">
    <mergeCell ref="B3:B4"/>
    <mergeCell ref="E3:O3"/>
    <mergeCell ref="A3:A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C42" sqref="C42"/>
    </sheetView>
  </sheetViews>
  <sheetFormatPr defaultColWidth="9.140625" defaultRowHeight="12.75"/>
  <cols>
    <col min="1" max="1" width="35.28125" style="69" customWidth="1"/>
    <col min="2" max="2" width="22.00390625" style="69" customWidth="1"/>
    <col min="3" max="3" width="13.421875" style="69" customWidth="1"/>
    <col min="4" max="4" width="12.140625" style="69" customWidth="1"/>
    <col min="5" max="5" width="12.8515625" style="69" customWidth="1"/>
    <col min="6" max="16384" width="9.140625" style="69" customWidth="1"/>
  </cols>
  <sheetData>
    <row r="1" ht="12.75">
      <c r="E1" s="79" t="s">
        <v>358</v>
      </c>
    </row>
    <row r="2" ht="12.75">
      <c r="A2" s="81"/>
    </row>
    <row r="3" spans="1:5" s="112" customFormat="1" ht="18">
      <c r="A3" s="274" t="s">
        <v>359</v>
      </c>
      <c r="B3" s="274"/>
      <c r="C3" s="274"/>
      <c r="D3" s="274"/>
      <c r="E3" s="274"/>
    </row>
    <row r="4" ht="13.5" thickBot="1"/>
    <row r="5" spans="1:5" ht="30.75" customHeight="1">
      <c r="A5" s="140" t="s">
        <v>360</v>
      </c>
      <c r="B5" s="78" t="s">
        <v>361</v>
      </c>
      <c r="C5" s="281" t="s">
        <v>362</v>
      </c>
      <c r="D5" s="282"/>
      <c r="E5" s="283"/>
    </row>
    <row r="6" spans="1:5" ht="30.75" customHeight="1" thickBot="1">
      <c r="A6" s="141"/>
      <c r="B6" s="87" t="s">
        <v>553</v>
      </c>
      <c r="C6" s="87" t="s">
        <v>452</v>
      </c>
      <c r="D6" s="87" t="s">
        <v>554</v>
      </c>
      <c r="E6" s="142" t="s">
        <v>451</v>
      </c>
    </row>
    <row r="7" spans="1:9" ht="12.75">
      <c r="A7" s="67" t="s">
        <v>363</v>
      </c>
      <c r="B7" s="88">
        <v>928</v>
      </c>
      <c r="C7" s="89"/>
      <c r="D7" s="89"/>
      <c r="E7" s="86"/>
      <c r="F7" s="93"/>
      <c r="G7" s="93"/>
      <c r="H7" s="93"/>
      <c r="I7" s="93"/>
    </row>
    <row r="8" spans="1:9" ht="12.75">
      <c r="A8" s="70" t="s">
        <v>364</v>
      </c>
      <c r="B8" s="84">
        <v>794</v>
      </c>
      <c r="C8" s="100"/>
      <c r="D8" s="100"/>
      <c r="E8" s="68"/>
      <c r="F8" s="93"/>
      <c r="G8" s="93"/>
      <c r="H8" s="93"/>
      <c r="I8" s="93"/>
    </row>
    <row r="9" spans="1:9" ht="12.75">
      <c r="A9" s="70" t="s">
        <v>365</v>
      </c>
      <c r="B9" s="84">
        <v>1057</v>
      </c>
      <c r="C9" s="100"/>
      <c r="D9" s="100"/>
      <c r="E9" s="68"/>
      <c r="F9" s="93"/>
      <c r="G9" s="93"/>
      <c r="H9" s="93"/>
      <c r="I9" s="93"/>
    </row>
    <row r="10" spans="1:9" ht="12.75">
      <c r="A10" s="70" t="s">
        <v>366</v>
      </c>
      <c r="B10" s="84">
        <v>4690</v>
      </c>
      <c r="C10" s="100"/>
      <c r="D10" s="100"/>
      <c r="E10" s="68"/>
      <c r="F10" s="93"/>
      <c r="G10" s="93"/>
      <c r="H10" s="93"/>
      <c r="I10" s="93"/>
    </row>
    <row r="11" spans="1:9" ht="12.75">
      <c r="A11" s="70" t="s">
        <v>367</v>
      </c>
      <c r="B11" s="84">
        <v>5036</v>
      </c>
      <c r="C11" s="100"/>
      <c r="D11" s="100"/>
      <c r="E11" s="68"/>
      <c r="F11" s="93"/>
      <c r="G11" s="93"/>
      <c r="H11" s="93"/>
      <c r="I11" s="93"/>
    </row>
    <row r="12" spans="1:9" ht="12.75">
      <c r="A12" s="70" t="s">
        <v>368</v>
      </c>
      <c r="B12" s="84">
        <v>1699</v>
      </c>
      <c r="C12" s="100"/>
      <c r="D12" s="100"/>
      <c r="E12" s="68"/>
      <c r="F12" s="93"/>
      <c r="G12" s="93"/>
      <c r="H12" s="93"/>
      <c r="I12" s="93"/>
    </row>
    <row r="13" spans="1:9" ht="12.75">
      <c r="A13" s="70" t="s">
        <v>369</v>
      </c>
      <c r="B13" s="84">
        <v>1864</v>
      </c>
      <c r="C13" s="100"/>
      <c r="D13" s="100"/>
      <c r="E13" s="68"/>
      <c r="F13" s="93"/>
      <c r="G13" s="93"/>
      <c r="H13" s="93"/>
      <c r="I13" s="93"/>
    </row>
    <row r="14" spans="1:9" ht="12.75">
      <c r="A14" s="70" t="s">
        <v>370</v>
      </c>
      <c r="B14" s="84">
        <v>2101</v>
      </c>
      <c r="C14" s="100"/>
      <c r="D14" s="100"/>
      <c r="E14" s="68"/>
      <c r="F14" s="93"/>
      <c r="G14" s="93"/>
      <c r="H14" s="93"/>
      <c r="I14" s="93"/>
    </row>
    <row r="15" spans="1:9" ht="12.75">
      <c r="A15" s="70" t="s">
        <v>371</v>
      </c>
      <c r="B15" s="84">
        <v>1842</v>
      </c>
      <c r="C15" s="100"/>
      <c r="D15" s="100"/>
      <c r="E15" s="68"/>
      <c r="F15" s="93"/>
      <c r="G15" s="93"/>
      <c r="H15" s="93"/>
      <c r="I15" s="93"/>
    </row>
    <row r="16" spans="1:9" ht="12.75">
      <c r="A16" s="70" t="s">
        <v>372</v>
      </c>
      <c r="B16" s="84">
        <v>1671</v>
      </c>
      <c r="C16" s="100"/>
      <c r="D16" s="100"/>
      <c r="E16" s="68"/>
      <c r="F16" s="93"/>
      <c r="G16" s="93"/>
      <c r="H16" s="93"/>
      <c r="I16" s="93"/>
    </row>
    <row r="17" spans="1:9" ht="12.75">
      <c r="A17" s="70" t="s">
        <v>373</v>
      </c>
      <c r="B17" s="84">
        <v>8822</v>
      </c>
      <c r="C17" s="100"/>
      <c r="D17" s="100"/>
      <c r="E17" s="68"/>
      <c r="F17" s="93"/>
      <c r="G17" s="93"/>
      <c r="H17" s="93"/>
      <c r="I17" s="93"/>
    </row>
    <row r="18" spans="1:9" ht="12.75">
      <c r="A18" s="70" t="s">
        <v>374</v>
      </c>
      <c r="B18" s="84">
        <v>5031</v>
      </c>
      <c r="C18" s="100"/>
      <c r="D18" s="100"/>
      <c r="E18" s="68"/>
      <c r="F18" s="93"/>
      <c r="G18" s="93"/>
      <c r="H18" s="93"/>
      <c r="I18" s="93"/>
    </row>
    <row r="19" spans="1:9" ht="12.75">
      <c r="A19" s="70" t="s">
        <v>375</v>
      </c>
      <c r="B19" s="84">
        <v>3211</v>
      </c>
      <c r="C19" s="100"/>
      <c r="D19" s="100"/>
      <c r="E19" s="68"/>
      <c r="F19" s="93"/>
      <c r="G19" s="93"/>
      <c r="H19" s="93"/>
      <c r="I19" s="93"/>
    </row>
    <row r="20" spans="1:9" ht="12.75">
      <c r="A20" s="70" t="s">
        <v>376</v>
      </c>
      <c r="B20" s="84">
        <v>5253</v>
      </c>
      <c r="C20" s="100"/>
      <c r="D20" s="100"/>
      <c r="E20" s="68"/>
      <c r="F20" s="93"/>
      <c r="G20" s="93"/>
      <c r="H20" s="93"/>
      <c r="I20" s="93"/>
    </row>
    <row r="21" spans="1:9" ht="12.75">
      <c r="A21" s="70" t="s">
        <v>377</v>
      </c>
      <c r="B21" s="84">
        <v>4639</v>
      </c>
      <c r="C21" s="100"/>
      <c r="D21" s="100"/>
      <c r="E21" s="68"/>
      <c r="F21" s="93"/>
      <c r="G21" s="93"/>
      <c r="H21" s="93"/>
      <c r="I21" s="93"/>
    </row>
    <row r="22" spans="1:9" ht="12.75">
      <c r="A22" s="70" t="s">
        <v>378</v>
      </c>
      <c r="B22" s="84">
        <v>2138</v>
      </c>
      <c r="C22" s="100"/>
      <c r="D22" s="100"/>
      <c r="E22" s="68"/>
      <c r="F22" s="93"/>
      <c r="G22" s="93"/>
      <c r="H22" s="93"/>
      <c r="I22" s="93"/>
    </row>
    <row r="23" spans="1:9" ht="13.5" thickBot="1">
      <c r="A23" s="70" t="s">
        <v>379</v>
      </c>
      <c r="B23" s="84">
        <v>2535</v>
      </c>
      <c r="C23" s="90"/>
      <c r="D23" s="90"/>
      <c r="E23" s="71"/>
      <c r="F23" s="93"/>
      <c r="G23" s="93"/>
      <c r="H23" s="93"/>
      <c r="I23" s="93"/>
    </row>
    <row r="24" spans="1:9" s="81" customFormat="1" ht="13.5" thickBot="1">
      <c r="A24" s="72" t="s">
        <v>380</v>
      </c>
      <c r="B24" s="91">
        <f>SUM(B7:B23)</f>
        <v>53311</v>
      </c>
      <c r="C24" s="92"/>
      <c r="D24" s="92"/>
      <c r="E24" s="73"/>
      <c r="F24" s="143"/>
      <c r="I24" s="143"/>
    </row>
    <row r="26" spans="1:8" ht="12.75">
      <c r="A26" s="128" t="s">
        <v>262</v>
      </c>
      <c r="E26" s="144"/>
      <c r="H26" s="144"/>
    </row>
    <row r="27" ht="12.75">
      <c r="A27" s="128" t="s">
        <v>381</v>
      </c>
    </row>
    <row r="28" spans="1:5" ht="29.25" customHeight="1">
      <c r="A28" s="284" t="s">
        <v>382</v>
      </c>
      <c r="B28" s="284"/>
      <c r="C28" s="284"/>
      <c r="D28" s="284"/>
      <c r="E28" s="284"/>
    </row>
    <row r="30" ht="12.75">
      <c r="A30" s="69" t="s">
        <v>555</v>
      </c>
    </row>
    <row r="32" ht="12.75">
      <c r="A32" s="144"/>
    </row>
  </sheetData>
  <mergeCells count="3">
    <mergeCell ref="C5:E5"/>
    <mergeCell ref="A28:E28"/>
    <mergeCell ref="A3:E3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C43" sqref="C43"/>
    </sheetView>
  </sheetViews>
  <sheetFormatPr defaultColWidth="9.140625" defaultRowHeight="12.75"/>
  <cols>
    <col min="1" max="1" width="25.421875" style="0" customWidth="1"/>
    <col min="2" max="2" width="14.00390625" style="0" customWidth="1"/>
    <col min="3" max="3" width="15.57421875" style="0" customWidth="1"/>
    <col min="4" max="4" width="17.8515625" style="0" customWidth="1"/>
    <col min="5" max="5" width="19.7109375" style="0" customWidth="1"/>
    <col min="6" max="6" width="1.8515625" style="0" customWidth="1"/>
  </cols>
  <sheetData>
    <row r="1" spans="1:5" ht="12.75">
      <c r="A1" s="42"/>
      <c r="E1" s="1" t="s">
        <v>383</v>
      </c>
    </row>
    <row r="3" spans="1:5" s="2" customFormat="1" ht="18">
      <c r="A3" s="285" t="s">
        <v>384</v>
      </c>
      <c r="B3" s="285"/>
      <c r="C3" s="285"/>
      <c r="D3" s="285"/>
      <c r="E3" s="285"/>
    </row>
    <row r="4" ht="13.5" thickBot="1"/>
    <row r="5" spans="1:5" ht="43.5" customHeight="1">
      <c r="A5" s="43" t="s">
        <v>385</v>
      </c>
      <c r="B5" s="85" t="s">
        <v>556</v>
      </c>
      <c r="C5" s="3" t="s">
        <v>564</v>
      </c>
      <c r="D5" s="85" t="s">
        <v>557</v>
      </c>
      <c r="E5" s="4" t="s">
        <v>565</v>
      </c>
    </row>
    <row r="6" spans="1:5" ht="13.5" thickBot="1">
      <c r="A6" s="48"/>
      <c r="B6" s="101" t="s">
        <v>386</v>
      </c>
      <c r="C6" s="49" t="s">
        <v>386</v>
      </c>
      <c r="D6" s="101" t="s">
        <v>386</v>
      </c>
      <c r="E6" s="50" t="s">
        <v>386</v>
      </c>
    </row>
    <row r="7" spans="1:5" ht="13.5" thickTop="1">
      <c r="A7" s="45" t="s">
        <v>387</v>
      </c>
      <c r="B7" s="102">
        <v>3519</v>
      </c>
      <c r="C7" s="51">
        <v>3519</v>
      </c>
      <c r="D7" s="106">
        <v>2933</v>
      </c>
      <c r="E7" s="52">
        <v>2933</v>
      </c>
    </row>
    <row r="8" spans="1:5" ht="12.75">
      <c r="A8" s="46" t="s">
        <v>388</v>
      </c>
      <c r="B8" s="103">
        <v>3355</v>
      </c>
      <c r="C8" s="53">
        <v>3355</v>
      </c>
      <c r="D8" s="107">
        <v>2136</v>
      </c>
      <c r="E8" s="54">
        <v>2136</v>
      </c>
    </row>
    <row r="9" spans="1:5" s="69" customFormat="1" ht="12.75">
      <c r="A9" s="70" t="s">
        <v>389</v>
      </c>
      <c r="B9" s="103">
        <v>5350</v>
      </c>
      <c r="C9" s="103">
        <v>5350</v>
      </c>
      <c r="D9" s="107">
        <v>2641</v>
      </c>
      <c r="E9" s="145">
        <v>2641</v>
      </c>
    </row>
    <row r="10" spans="1:12" s="69" customFormat="1" ht="12.75">
      <c r="A10" s="70" t="s">
        <v>31</v>
      </c>
      <c r="B10" s="103">
        <v>24019</v>
      </c>
      <c r="C10" s="103">
        <v>24019</v>
      </c>
      <c r="D10" s="107">
        <v>13870</v>
      </c>
      <c r="E10" s="145">
        <v>13870</v>
      </c>
      <c r="L10" s="146"/>
    </row>
    <row r="11" spans="1:5" s="69" customFormat="1" ht="12.75">
      <c r="A11" s="70" t="s">
        <v>390</v>
      </c>
      <c r="B11" s="103">
        <v>68023</v>
      </c>
      <c r="C11" s="103">
        <v>78023</v>
      </c>
      <c r="D11" s="107">
        <v>56239</v>
      </c>
      <c r="E11" s="145">
        <v>63373</v>
      </c>
    </row>
    <row r="12" spans="1:11" s="69" customFormat="1" ht="12.75">
      <c r="A12" s="70" t="s">
        <v>47</v>
      </c>
      <c r="B12" s="103">
        <v>10722</v>
      </c>
      <c r="C12" s="103">
        <v>14012</v>
      </c>
      <c r="D12" s="107">
        <v>9281</v>
      </c>
      <c r="E12" s="145">
        <v>11630</v>
      </c>
      <c r="K12" s="146"/>
    </row>
    <row r="13" spans="1:5" s="69" customFormat="1" ht="12.75">
      <c r="A13" s="70" t="s">
        <v>51</v>
      </c>
      <c r="B13" s="103">
        <v>11349</v>
      </c>
      <c r="C13" s="103">
        <v>17149</v>
      </c>
      <c r="D13" s="107">
        <v>7709</v>
      </c>
      <c r="E13" s="145">
        <v>11759</v>
      </c>
    </row>
    <row r="14" spans="1:8" s="69" customFormat="1" ht="12.75">
      <c r="A14" s="70" t="s">
        <v>391</v>
      </c>
      <c r="B14" s="103">
        <v>17873</v>
      </c>
      <c r="C14" s="103">
        <v>28403</v>
      </c>
      <c r="D14" s="107">
        <v>11380</v>
      </c>
      <c r="E14" s="145">
        <v>18740</v>
      </c>
      <c r="H14" s="146"/>
    </row>
    <row r="15" spans="1:5" s="69" customFormat="1" ht="12.75">
      <c r="A15" s="70" t="s">
        <v>392</v>
      </c>
      <c r="B15" s="103">
        <v>14686</v>
      </c>
      <c r="C15" s="103">
        <v>25628</v>
      </c>
      <c r="D15" s="107">
        <v>9135</v>
      </c>
      <c r="E15" s="145">
        <v>16767</v>
      </c>
    </row>
    <row r="16" spans="1:8" s="69" customFormat="1" ht="12.75">
      <c r="A16" s="70" t="s">
        <v>393</v>
      </c>
      <c r="B16" s="103">
        <v>18695</v>
      </c>
      <c r="C16" s="103">
        <v>27049</v>
      </c>
      <c r="D16" s="107">
        <v>18145</v>
      </c>
      <c r="E16" s="145">
        <v>23189</v>
      </c>
      <c r="H16" s="55"/>
    </row>
    <row r="17" spans="1:9" s="69" customFormat="1" ht="12.75">
      <c r="A17" s="70" t="s">
        <v>83</v>
      </c>
      <c r="B17" s="103">
        <v>22354</v>
      </c>
      <c r="C17" s="103">
        <v>26706</v>
      </c>
      <c r="D17" s="107">
        <v>15977</v>
      </c>
      <c r="E17" s="145">
        <v>18977</v>
      </c>
      <c r="G17" s="113"/>
      <c r="I17" s="113"/>
    </row>
    <row r="18" spans="1:5" ht="12.75">
      <c r="A18" s="46" t="s">
        <v>394</v>
      </c>
      <c r="B18" s="103">
        <v>33254</v>
      </c>
      <c r="C18" s="103">
        <v>44903</v>
      </c>
      <c r="D18" s="107">
        <v>27547</v>
      </c>
      <c r="E18" s="54">
        <v>35868</v>
      </c>
    </row>
    <row r="19" spans="1:5" ht="12.75">
      <c r="A19" s="46" t="s">
        <v>122</v>
      </c>
      <c r="B19" s="94">
        <v>51179</v>
      </c>
      <c r="C19" s="94">
        <v>62875</v>
      </c>
      <c r="D19" s="95">
        <v>36181</v>
      </c>
      <c r="E19" s="54">
        <v>43756</v>
      </c>
    </row>
    <row r="20" spans="1:7" ht="12.75">
      <c r="A20" s="46" t="s">
        <v>130</v>
      </c>
      <c r="B20" s="94">
        <v>23073</v>
      </c>
      <c r="C20" s="94">
        <v>22118</v>
      </c>
      <c r="D20" s="95">
        <v>12210</v>
      </c>
      <c r="E20" s="54">
        <v>9672</v>
      </c>
      <c r="G20" s="160"/>
    </row>
    <row r="21" spans="1:6" ht="12.75">
      <c r="A21" s="46" t="s">
        <v>135</v>
      </c>
      <c r="B21" s="103">
        <v>6968</v>
      </c>
      <c r="C21" s="53">
        <v>6968</v>
      </c>
      <c r="D21" s="107">
        <v>5361</v>
      </c>
      <c r="E21" s="54">
        <v>5361</v>
      </c>
      <c r="F21" t="s">
        <v>442</v>
      </c>
    </row>
    <row r="22" spans="1:5" ht="12.75">
      <c r="A22" s="46" t="s">
        <v>137</v>
      </c>
      <c r="B22" s="103">
        <v>36288</v>
      </c>
      <c r="C22" s="53">
        <v>36288</v>
      </c>
      <c r="D22" s="107">
        <v>12853</v>
      </c>
      <c r="E22" s="54">
        <v>12853</v>
      </c>
    </row>
    <row r="23" spans="1:5" ht="13.5" thickBot="1">
      <c r="A23" s="44" t="s">
        <v>344</v>
      </c>
      <c r="B23" s="104">
        <v>2279</v>
      </c>
      <c r="C23" s="56">
        <v>11715</v>
      </c>
      <c r="D23" s="96">
        <v>2010</v>
      </c>
      <c r="E23" s="57">
        <v>3307</v>
      </c>
    </row>
    <row r="24" spans="1:5" ht="13.5" thickBot="1">
      <c r="A24" s="75" t="s">
        <v>395</v>
      </c>
      <c r="B24" s="76">
        <f>SUM(B7:B23)</f>
        <v>352986</v>
      </c>
      <c r="C24" s="76">
        <f>SUM(C7:C23)</f>
        <v>438080</v>
      </c>
      <c r="D24" s="76">
        <f>SUM(D7:D23)</f>
        <v>245608</v>
      </c>
      <c r="E24" s="77">
        <f>SUM(E7:E23)</f>
        <v>296832</v>
      </c>
    </row>
    <row r="25" spans="1:5" ht="12.75">
      <c r="A25" s="45" t="s">
        <v>396</v>
      </c>
      <c r="B25" s="97">
        <v>247923</v>
      </c>
      <c r="C25" s="98">
        <v>247923</v>
      </c>
      <c r="D25" s="102"/>
      <c r="E25" s="58"/>
    </row>
    <row r="26" spans="1:5" ht="12.75">
      <c r="A26" s="46" t="s">
        <v>397</v>
      </c>
      <c r="B26" s="102">
        <v>24873</v>
      </c>
      <c r="C26" s="51">
        <v>15510</v>
      </c>
      <c r="D26" s="102"/>
      <c r="E26" s="58"/>
    </row>
    <row r="27" spans="1:6" ht="12.75">
      <c r="A27" s="46" t="s">
        <v>398</v>
      </c>
      <c r="B27" s="102">
        <v>123230</v>
      </c>
      <c r="C27" s="51">
        <v>131632</v>
      </c>
      <c r="D27" s="103">
        <v>36188</v>
      </c>
      <c r="E27" s="59">
        <v>39590</v>
      </c>
      <c r="F27" t="s">
        <v>488</v>
      </c>
    </row>
    <row r="28" spans="1:5" ht="12.75">
      <c r="A28" s="46" t="s">
        <v>413</v>
      </c>
      <c r="B28" s="103">
        <v>1938</v>
      </c>
      <c r="C28" s="51"/>
      <c r="D28" s="102">
        <v>1938</v>
      </c>
      <c r="E28" s="58"/>
    </row>
    <row r="29" spans="1:5" ht="13.5" thickBot="1">
      <c r="A29" s="46"/>
      <c r="B29" s="103"/>
      <c r="C29" s="51"/>
      <c r="D29" s="102"/>
      <c r="E29" s="58"/>
    </row>
    <row r="30" spans="1:5" s="42" customFormat="1" ht="13.5" thickBot="1">
      <c r="A30" s="47" t="s">
        <v>380</v>
      </c>
      <c r="B30" s="105">
        <f>SUM(B24:B29)</f>
        <v>750950</v>
      </c>
      <c r="C30" s="60">
        <f>SUM(C24:C29)</f>
        <v>833145</v>
      </c>
      <c r="D30" s="105">
        <f>SUM(D24:D29)</f>
        <v>283734</v>
      </c>
      <c r="E30" s="61">
        <f>SUM(E24:E29)</f>
        <v>336422</v>
      </c>
    </row>
    <row r="32" ht="12.75">
      <c r="A32" s="33" t="s">
        <v>262</v>
      </c>
    </row>
    <row r="33" spans="1:5" ht="27.75" customHeight="1">
      <c r="A33" s="286" t="s">
        <v>399</v>
      </c>
      <c r="B33" s="286"/>
      <c r="C33" s="286"/>
      <c r="D33" s="286"/>
      <c r="E33" s="286"/>
    </row>
    <row r="34" ht="12.75">
      <c r="A34" s="33"/>
    </row>
    <row r="36" ht="12.75">
      <c r="A36" t="s">
        <v>566</v>
      </c>
    </row>
    <row r="37" spans="1:3" ht="12.75">
      <c r="A37" t="s">
        <v>400</v>
      </c>
      <c r="C37" s="69"/>
    </row>
    <row r="39" ht="12.75">
      <c r="A39" t="s">
        <v>567</v>
      </c>
    </row>
    <row r="40" ht="12.75">
      <c r="A40" t="s">
        <v>401</v>
      </c>
    </row>
    <row r="42" ht="12.75">
      <c r="A42" t="s">
        <v>443</v>
      </c>
    </row>
    <row r="43" ht="12.75">
      <c r="A43" t="s">
        <v>489</v>
      </c>
    </row>
    <row r="44" ht="12.75">
      <c r="B44" s="261"/>
    </row>
  </sheetData>
  <mergeCells count="2">
    <mergeCell ref="A3:E3"/>
    <mergeCell ref="A33:E3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D16" sqref="D16"/>
    </sheetView>
  </sheetViews>
  <sheetFormatPr defaultColWidth="9.140625" defaultRowHeight="12.75"/>
  <cols>
    <col min="2" max="7" width="18.7109375" style="0" customWidth="1"/>
  </cols>
  <sheetData>
    <row r="1" spans="1:7" ht="12.75">
      <c r="A1" s="42"/>
      <c r="G1" s="1" t="s">
        <v>402</v>
      </c>
    </row>
    <row r="2" ht="12.75">
      <c r="A2" s="42"/>
    </row>
    <row r="3" spans="1:7" ht="18">
      <c r="A3" s="285" t="s">
        <v>438</v>
      </c>
      <c r="B3" s="285"/>
      <c r="C3" s="285"/>
      <c r="D3" s="285"/>
      <c r="E3" s="285"/>
      <c r="F3" s="285"/>
      <c r="G3" s="285"/>
    </row>
    <row r="4" ht="13.5" thickBot="1">
      <c r="A4" s="42"/>
    </row>
    <row r="5" spans="1:7" s="42" customFormat="1" ht="12.75">
      <c r="A5" s="290" t="s">
        <v>403</v>
      </c>
      <c r="B5" s="287" t="s">
        <v>404</v>
      </c>
      <c r="C5" s="288"/>
      <c r="D5" s="288"/>
      <c r="E5" s="289"/>
      <c r="F5" s="287" t="s">
        <v>405</v>
      </c>
      <c r="G5" s="289"/>
    </row>
    <row r="6" spans="1:7" ht="50.25" customHeight="1">
      <c r="A6" s="291"/>
      <c r="B6" s="108" t="s">
        <v>453</v>
      </c>
      <c r="C6" s="109" t="s">
        <v>558</v>
      </c>
      <c r="D6" s="62" t="s">
        <v>562</v>
      </c>
      <c r="E6" s="63" t="s">
        <v>568</v>
      </c>
      <c r="F6" s="108" t="s">
        <v>559</v>
      </c>
      <c r="G6" s="63" t="s">
        <v>563</v>
      </c>
    </row>
    <row r="7" spans="1:7" s="42" customFormat="1" ht="21.75" customHeight="1" thickBot="1">
      <c r="A7" s="64" t="s">
        <v>406</v>
      </c>
      <c r="B7" s="110">
        <v>13333</v>
      </c>
      <c r="C7" s="111">
        <v>0</v>
      </c>
      <c r="D7" s="65">
        <v>12431</v>
      </c>
      <c r="E7" s="66">
        <v>0</v>
      </c>
      <c r="F7" s="110">
        <v>2544</v>
      </c>
      <c r="G7" s="66">
        <v>2244</v>
      </c>
    </row>
    <row r="9" ht="12.75">
      <c r="A9" s="33" t="s">
        <v>407</v>
      </c>
    </row>
    <row r="10" ht="12.75">
      <c r="A10" s="33" t="s">
        <v>408</v>
      </c>
    </row>
    <row r="11" spans="1:9" ht="12.75">
      <c r="A11" t="s">
        <v>561</v>
      </c>
      <c r="I11" s="69"/>
    </row>
  </sheetData>
  <mergeCells count="4">
    <mergeCell ref="B5:E5"/>
    <mergeCell ref="F5:G5"/>
    <mergeCell ref="A3:G3"/>
    <mergeCell ref="A5:A6"/>
  </mergeCells>
  <printOptions horizontalCentered="1"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kostel</dc:creator>
  <cp:keywords/>
  <dc:description/>
  <cp:lastModifiedBy>ing. Alena Kubásková</cp:lastModifiedBy>
  <cp:lastPrinted>2012-01-24T14:00:41Z</cp:lastPrinted>
  <dcterms:created xsi:type="dcterms:W3CDTF">2008-10-06T05:53:33Z</dcterms:created>
  <dcterms:modified xsi:type="dcterms:W3CDTF">2013-02-20T12:25:36Z</dcterms:modified>
  <cp:category/>
  <cp:version/>
  <cp:contentType/>
  <cp:contentStatus/>
</cp:coreProperties>
</file>